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1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2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3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theme/themeOverride4.xml" ContentType="application/vnd.openxmlformats-officedocument.themeOverrid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theme/themeOverride5.xml" ContentType="application/vnd.openxmlformats-officedocument.themeOverrid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theme/themeOverride6.xml" ContentType="application/vnd.openxmlformats-officedocument.themeOverrid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theme/themeOverride7.xml" ContentType="application/vnd.openxmlformats-officedocument.themeOverrid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theme/themeOverride8.xml" ContentType="application/vnd.openxmlformats-officedocument.themeOverrid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J:\0_Emission Inventory\2024_Inventory\5_Summary_Files\"/>
    </mc:Choice>
  </mc:AlternateContent>
  <xr:revisionPtr revIDLastSave="0" documentId="13_ncr:1_{455FD599-6C43-4921-A3DA-5F441289D686}" xr6:coauthVersionLast="47" xr6:coauthVersionMax="47" xr10:uidLastSave="{00000000-0000-0000-0000-000000000000}"/>
  <bookViews>
    <workbookView xWindow="-28920" yWindow="0" windowWidth="29040" windowHeight="15840" tabRatio="840" xr2:uid="{B47A5DA3-8534-4E98-92CC-DE35F3DE6654}"/>
  </bookViews>
  <sheets>
    <sheet name="Upplýsingar | Info" sheetId="2" r:id="rId1"/>
    <sheet name="Skuldbindingar | Obligations" sheetId="6" r:id="rId2"/>
    <sheet name="Losun | Emissions" sheetId="4" r:id="rId3"/>
    <sheet name="Talnagögn | Numerical Dat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11" i="4" l="1"/>
  <c r="E106" i="5"/>
  <c r="E108" i="5" s="1"/>
  <c r="F106" i="5"/>
  <c r="F108" i="5" s="1"/>
  <c r="G106" i="5"/>
  <c r="G108" i="5" s="1"/>
  <c r="H106" i="5"/>
  <c r="H108" i="5" s="1"/>
  <c r="I106" i="5"/>
  <c r="I108" i="5" s="1"/>
  <c r="J106" i="5"/>
  <c r="J108" i="5" s="1"/>
  <c r="K106" i="5"/>
  <c r="K108" i="5" s="1"/>
  <c r="L106" i="5"/>
  <c r="L108" i="5" s="1"/>
  <c r="M106" i="5"/>
  <c r="M108" i="5" s="1"/>
  <c r="N106" i="5"/>
  <c r="N108" i="5" s="1"/>
  <c r="O106" i="5"/>
  <c r="O108" i="5" s="1"/>
  <c r="P106" i="5"/>
  <c r="P108" i="5" s="1"/>
  <c r="Q106" i="5"/>
  <c r="Q108" i="5" s="1"/>
  <c r="R106" i="5"/>
  <c r="R108" i="5" s="1"/>
  <c r="S106" i="5"/>
  <c r="S108" i="5" s="1"/>
  <c r="T106" i="5"/>
  <c r="T108" i="5" s="1"/>
  <c r="U106" i="5"/>
  <c r="U108" i="5" s="1"/>
  <c r="V106" i="5"/>
  <c r="V108" i="5" s="1"/>
  <c r="AD120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B511" i="4"/>
  <c r="P138" i="5" l="1"/>
  <c r="G138" i="5"/>
  <c r="N138" i="5"/>
  <c r="T138" i="5"/>
  <c r="H138" i="5"/>
  <c r="O138" i="5"/>
  <c r="I138" i="5"/>
  <c r="M138" i="5"/>
  <c r="S138" i="5"/>
  <c r="L138" i="5"/>
  <c r="R138" i="5"/>
  <c r="F138" i="5"/>
  <c r="U138" i="5"/>
  <c r="E138" i="5"/>
  <c r="Q138" i="5"/>
  <c r="V138" i="5"/>
  <c r="J138" i="5"/>
  <c r="K138" i="5"/>
  <c r="G83" i="5"/>
  <c r="AJ83" i="5"/>
  <c r="W83" i="5"/>
  <c r="AH83" i="5"/>
  <c r="K83" i="5"/>
  <c r="U83" i="5"/>
  <c r="AF83" i="5"/>
  <c r="T83" i="5"/>
  <c r="I83" i="5"/>
  <c r="AE83" i="5"/>
  <c r="S83" i="5"/>
  <c r="H83" i="5"/>
  <c r="AD83" i="5"/>
  <c r="R83" i="5"/>
  <c r="AC83" i="5"/>
  <c r="Q83" i="5"/>
  <c r="AB83" i="5"/>
  <c r="P83" i="5"/>
  <c r="X83" i="5"/>
  <c r="AI83" i="5"/>
  <c r="V83" i="5"/>
  <c r="AG83" i="5"/>
  <c r="J83" i="5"/>
  <c r="AA83" i="5"/>
  <c r="O83" i="5"/>
  <c r="Z83" i="5"/>
  <c r="N83" i="5"/>
  <c r="AK83" i="5"/>
  <c r="Y83" i="5"/>
  <c r="M83" i="5"/>
  <c r="F83" i="5"/>
  <c r="L83" i="5"/>
  <c r="E83" i="5"/>
  <c r="E15" i="5" l="1"/>
  <c r="E14" i="5"/>
  <c r="E16" i="5"/>
  <c r="AD54" i="5" l="1"/>
  <c r="E18" i="5"/>
  <c r="E17" i="5"/>
  <c r="P67" i="5" l="1"/>
  <c r="W67" i="5"/>
  <c r="J63" i="5"/>
  <c r="AE63" i="5"/>
  <c r="AK71" i="5"/>
  <c r="AH67" i="5"/>
  <c r="H63" i="5"/>
  <c r="K67" i="5"/>
  <c r="L71" i="5"/>
  <c r="Z63" i="5"/>
  <c r="AF71" i="5"/>
  <c r="G67" i="5"/>
  <c r="M63" i="5"/>
  <c r="AB63" i="5"/>
  <c r="I71" i="5"/>
  <c r="S71" i="5"/>
  <c r="AB71" i="5"/>
  <c r="AF67" i="5"/>
  <c r="AA71" i="5"/>
  <c r="Q71" i="5"/>
  <c r="AE67" i="5"/>
  <c r="U67" i="5"/>
  <c r="U63" i="5"/>
  <c r="AI63" i="5"/>
  <c r="Q63" i="5"/>
  <c r="AH63" i="5"/>
  <c r="P63" i="5"/>
  <c r="W63" i="5"/>
  <c r="AG71" i="5"/>
  <c r="W71" i="5"/>
  <c r="AK67" i="5"/>
  <c r="AA67" i="5"/>
  <c r="V63" i="5"/>
  <c r="Z71" i="5"/>
  <c r="P71" i="5"/>
  <c r="F71" i="5"/>
  <c r="AD67" i="5"/>
  <c r="T67" i="5"/>
  <c r="AJ71" i="5"/>
  <c r="Y71" i="5"/>
  <c r="O71" i="5"/>
  <c r="AC67" i="5"/>
  <c r="S67" i="5"/>
  <c r="J67" i="5"/>
  <c r="Y63" i="5"/>
  <c r="O63" i="5"/>
  <c r="G63" i="5"/>
  <c r="AI71" i="5"/>
  <c r="N71" i="5"/>
  <c r="R67" i="5"/>
  <c r="X63" i="5"/>
  <c r="F63" i="5"/>
  <c r="AH71" i="5"/>
  <c r="X71" i="5"/>
  <c r="M71" i="5"/>
  <c r="AB67" i="5"/>
  <c r="Q67" i="5"/>
  <c r="I67" i="5"/>
  <c r="AF63" i="5"/>
  <c r="N63" i="5"/>
  <c r="H67" i="5"/>
  <c r="V71" i="5"/>
  <c r="AJ67" i="5"/>
  <c r="Z67" i="5"/>
  <c r="AE71" i="5"/>
  <c r="U71" i="5"/>
  <c r="K71" i="5"/>
  <c r="AI67" i="5"/>
  <c r="Y67" i="5"/>
  <c r="F67" i="5"/>
  <c r="AD63" i="5"/>
  <c r="L63" i="5"/>
  <c r="T71" i="5"/>
  <c r="J71" i="5"/>
  <c r="X67" i="5"/>
  <c r="O67" i="5"/>
  <c r="AG63" i="5"/>
  <c r="AC63" i="5"/>
  <c r="T63" i="5"/>
  <c r="K63" i="5"/>
  <c r="AD71" i="5"/>
  <c r="N67" i="5"/>
  <c r="AC71" i="5"/>
  <c r="H71" i="5"/>
  <c r="AG67" i="5"/>
  <c r="M67" i="5"/>
  <c r="AK63" i="5"/>
  <c r="AA63" i="5"/>
  <c r="S63" i="5"/>
  <c r="I63" i="5"/>
  <c r="R71" i="5"/>
  <c r="G71" i="5"/>
  <c r="V67" i="5"/>
  <c r="L67" i="5"/>
  <c r="AJ63" i="5"/>
  <c r="R63" i="5"/>
  <c r="E71" i="5"/>
  <c r="E67" i="5"/>
  <c r="E63" i="5"/>
  <c r="P54" i="5"/>
  <c r="V54" i="5"/>
  <c r="AH54" i="5"/>
  <c r="J54" i="5"/>
  <c r="AC54" i="5"/>
  <c r="F54" i="5"/>
  <c r="AE54" i="5"/>
  <c r="L54" i="5"/>
  <c r="U54" i="5"/>
  <c r="K54" i="5"/>
  <c r="AA54" i="5"/>
  <c r="AK54" i="5"/>
  <c r="AB54" i="5"/>
  <c r="I54" i="5"/>
  <c r="Y54" i="5"/>
  <c r="Q54" i="5"/>
  <c r="X54" i="5"/>
  <c r="AJ54" i="5"/>
  <c r="AI54" i="5"/>
  <c r="Z54" i="5"/>
  <c r="M54" i="5"/>
  <c r="O54" i="5"/>
  <c r="AG54" i="5"/>
  <c r="W54" i="5"/>
  <c r="N54" i="5"/>
  <c r="AF54" i="5"/>
  <c r="T54" i="5"/>
  <c r="S54" i="5"/>
  <c r="R54" i="5"/>
  <c r="H54" i="5"/>
  <c r="G54" i="5"/>
  <c r="E54" i="5"/>
  <c r="AD44" i="5"/>
  <c r="AG44" i="5"/>
  <c r="Z44" i="5"/>
  <c r="AB44" i="5"/>
  <c r="X44" i="5"/>
  <c r="AE44" i="5"/>
  <c r="O44" i="5"/>
  <c r="R44" i="5"/>
  <c r="L44" i="5"/>
  <c r="K44" i="5"/>
  <c r="H44" i="5"/>
  <c r="G44" i="5"/>
  <c r="AJ44" i="5"/>
  <c r="AI44" i="5"/>
  <c r="M44" i="5"/>
  <c r="Q44" i="5"/>
  <c r="J44" i="5"/>
  <c r="I44" i="5"/>
  <c r="AA44" i="5"/>
  <c r="S44" i="5"/>
  <c r="AK44" i="5"/>
  <c r="AH44" i="5"/>
  <c r="U44" i="5"/>
  <c r="V44" i="5"/>
  <c r="T44" i="5"/>
  <c r="Y44" i="5"/>
  <c r="W44" i="5"/>
  <c r="P44" i="5"/>
  <c r="AF44" i="5"/>
  <c r="AC44" i="5"/>
  <c r="N44" i="5"/>
  <c r="F44" i="5"/>
  <c r="E44" i="5"/>
  <c r="H77" i="5" l="1"/>
  <c r="X77" i="5"/>
  <c r="AC77" i="5"/>
  <c r="AE77" i="5"/>
  <c r="G77" i="5"/>
  <c r="AD77" i="5"/>
  <c r="AF77" i="5"/>
  <c r="W77" i="5"/>
  <c r="AJ77" i="5"/>
  <c r="R77" i="5"/>
  <c r="O77" i="5"/>
  <c r="L77" i="5"/>
  <c r="E77" i="5"/>
  <c r="Y77" i="5"/>
  <c r="Q77" i="5"/>
  <c r="Z77" i="5"/>
  <c r="J77" i="5"/>
  <c r="AB77" i="5"/>
  <c r="U77" i="5"/>
  <c r="AH77" i="5"/>
  <c r="F77" i="5"/>
  <c r="V77" i="5"/>
  <c r="AA77" i="5"/>
  <c r="K77" i="5"/>
  <c r="AG77" i="5"/>
  <c r="AK77" i="5"/>
  <c r="M77" i="5"/>
  <c r="P77" i="5"/>
  <c r="N77" i="5"/>
  <c r="I77" i="5"/>
  <c r="AI77" i="5"/>
  <c r="T77" i="5"/>
  <c r="S77" i="5"/>
  <c r="F15" i="5" l="1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18" i="5"/>
  <c r="A17" i="5"/>
  <c r="A16" i="5"/>
  <c r="A15" i="5"/>
  <c r="A14" i="5"/>
  <c r="J14" i="5" l="1"/>
  <c r="Q14" i="5"/>
  <c r="N14" i="5"/>
  <c r="I14" i="5"/>
  <c r="M14" i="5"/>
  <c r="O14" i="5" l="1"/>
  <c r="L14" i="5"/>
  <c r="G14" i="5"/>
  <c r="P14" i="5"/>
  <c r="K14" i="5"/>
  <c r="F14" i="5"/>
  <c r="R14" i="5"/>
  <c r="S14" i="5"/>
  <c r="H14" i="5"/>
  <c r="W14" i="5"/>
  <c r="AI14" i="5"/>
  <c r="U14" i="5"/>
  <c r="AF14" i="5"/>
  <c r="T14" i="5"/>
  <c r="AC14" i="5"/>
  <c r="Y14" i="5"/>
  <c r="AE14" i="5"/>
  <c r="M32" i="5"/>
  <c r="S32" i="5" l="1"/>
  <c r="AE32" i="5"/>
  <c r="AD14" i="5"/>
  <c r="AJ14" i="5"/>
  <c r="AB14" i="5"/>
  <c r="Z14" i="5"/>
  <c r="AH14" i="5"/>
  <c r="I32" i="5"/>
  <c r="F32" i="5"/>
  <c r="O32" i="5"/>
  <c r="X14" i="5"/>
  <c r="L32" i="5"/>
  <c r="AA14" i="5"/>
  <c r="Q32" i="5"/>
  <c r="V14" i="5"/>
  <c r="AG14" i="5"/>
  <c r="W32" i="5"/>
  <c r="AD32" i="5"/>
  <c r="AF32" i="5"/>
  <c r="R32" i="5"/>
  <c r="J32" i="5"/>
  <c r="N32" i="5"/>
  <c r="AB32" i="5"/>
  <c r="P32" i="5"/>
  <c r="K32" i="5"/>
  <c r="E32" i="5"/>
  <c r="AK32" i="5"/>
  <c r="G32" i="5"/>
  <c r="H32" i="5"/>
  <c r="Y32" i="5"/>
  <c r="U32" i="5" l="1"/>
  <c r="AG32" i="5"/>
  <c r="X32" i="5"/>
  <c r="AI32" i="5"/>
  <c r="AJ32" i="5"/>
  <c r="AC32" i="5"/>
  <c r="AK14" i="5"/>
  <c r="Z32" i="5"/>
  <c r="AH32" i="5"/>
  <c r="V32" i="5"/>
  <c r="AA32" i="5"/>
  <c r="T32" i="5"/>
  <c r="F20" i="5" l="1"/>
  <c r="G20" i="5" l="1"/>
  <c r="E20" i="5"/>
  <c r="H20" i="5" l="1"/>
  <c r="I20" i="5" l="1"/>
  <c r="M20" i="5" l="1"/>
  <c r="L20" i="5"/>
  <c r="AF20" i="5"/>
  <c r="S20" i="5"/>
  <c r="J20" i="5"/>
  <c r="AC20" i="5"/>
  <c r="V20" i="5"/>
  <c r="AG20" i="5"/>
  <c r="AE20" i="5" l="1"/>
  <c r="K20" i="5"/>
  <c r="AI20" i="5"/>
  <c r="AJ20" i="5"/>
  <c r="AH20" i="5"/>
  <c r="U20" i="5"/>
  <c r="R20" i="5"/>
  <c r="Q20" i="5"/>
  <c r="W20" i="5"/>
  <c r="N20" i="5"/>
  <c r="P20" i="5"/>
  <c r="T20" i="5" l="1"/>
  <c r="AD20" i="5"/>
  <c r="O20" i="5"/>
  <c r="AA20" i="5" l="1"/>
  <c r="X20" i="5"/>
  <c r="Z20" i="5"/>
  <c r="Y20" i="5"/>
  <c r="AB20" i="5" l="1"/>
  <c r="AK20" i="5" l="1"/>
  <c r="AA21" i="5" l="1"/>
  <c r="I21" i="5"/>
  <c r="Y21" i="5"/>
  <c r="J21" i="5"/>
  <c r="P21" i="5"/>
  <c r="X21" i="5"/>
  <c r="E21" i="5"/>
  <c r="M21" i="5"/>
  <c r="N21" i="5"/>
  <c r="Q21" i="5"/>
  <c r="W21" i="5"/>
  <c r="AI21" i="5"/>
  <c r="K21" i="5"/>
  <c r="AB21" i="5"/>
  <c r="U21" i="5"/>
  <c r="O21" i="5"/>
  <c r="Z21" i="5"/>
  <c r="AH21" i="5"/>
  <c r="H21" i="5"/>
  <c r="G21" i="5"/>
  <c r="R21" i="5"/>
  <c r="AJ21" i="5"/>
  <c r="S21" i="5"/>
  <c r="AC21" i="5"/>
  <c r="AG21" i="5"/>
  <c r="L21" i="5"/>
  <c r="AD21" i="5"/>
  <c r="T21" i="5"/>
  <c r="F21" i="5"/>
  <c r="V21" i="5"/>
  <c r="AF21" i="5"/>
  <c r="Q38" i="5" l="1"/>
  <c r="P38" i="5"/>
  <c r="J38" i="5"/>
  <c r="L38" i="5"/>
  <c r="H38" i="5"/>
  <c r="M38" i="5"/>
  <c r="G38" i="5"/>
  <c r="N38" i="5"/>
  <c r="S38" i="5"/>
  <c r="AJ38" i="5"/>
  <c r="K38" i="5"/>
  <c r="I38" i="5"/>
  <c r="R38" i="5"/>
  <c r="O38" i="5"/>
  <c r="F38" i="5"/>
  <c r="E38" i="5"/>
  <c r="AE21" i="5"/>
  <c r="AH38" i="5" l="1"/>
  <c r="AF38" i="5"/>
  <c r="AG38" i="5"/>
  <c r="AK38" i="5"/>
  <c r="AA38" i="5"/>
  <c r="AD38" i="5"/>
  <c r="W38" i="5"/>
  <c r="U38" i="5"/>
  <c r="T38" i="5"/>
  <c r="AE38" i="5"/>
  <c r="X38" i="5"/>
  <c r="Z38" i="5"/>
  <c r="AC38" i="5"/>
  <c r="AB38" i="5"/>
  <c r="AI38" i="5"/>
  <c r="Y38" i="5"/>
  <c r="V38" i="5"/>
  <c r="AK21" i="5"/>
</calcChain>
</file>

<file path=xl/sharedStrings.xml><?xml version="1.0" encoding="utf-8"?>
<sst xmlns="http://schemas.openxmlformats.org/spreadsheetml/2006/main" count="1110" uniqueCount="317">
  <si>
    <t>Upplýsingar um skjalið</t>
  </si>
  <si>
    <t>Úrgangur</t>
  </si>
  <si>
    <t>Landnotkun og skógrækt (LULUCF)</t>
  </si>
  <si>
    <t>Landbúnaður</t>
  </si>
  <si>
    <t>Iðnaður og efnanotkun</t>
  </si>
  <si>
    <t>Orka</t>
  </si>
  <si>
    <t>%</t>
  </si>
  <si>
    <r>
      <t>Þús. tonn CO</t>
    </r>
    <r>
      <rPr>
        <vertAlign val="subscript"/>
        <sz val="8"/>
        <rFont val="Avenir Next LT Pro"/>
        <family val="2"/>
        <scheme val="minor"/>
      </rPr>
      <t>2</t>
    </r>
    <r>
      <rPr>
        <sz val="8"/>
        <rFont val="Avenir Next LT Pro"/>
        <family val="2"/>
        <scheme val="minor"/>
      </rPr>
      <t>-íg.</t>
    </r>
  </si>
  <si>
    <t>Fiskiskip</t>
  </si>
  <si>
    <t>Vegasamgöngur</t>
  </si>
  <si>
    <t>Innanlandsflug</t>
  </si>
  <si>
    <t>Strandsiglingar</t>
  </si>
  <si>
    <t>Vélar og tæki</t>
  </si>
  <si>
    <t>Eldsneytisbruni vegna iðnaðar</t>
  </si>
  <si>
    <t>Jarðvarmavirkjanir</t>
  </si>
  <si>
    <t>Annað</t>
  </si>
  <si>
    <t>Samtals</t>
  </si>
  <si>
    <t>Samtals með LULUCF</t>
  </si>
  <si>
    <t>Samtals án LULUCF</t>
  </si>
  <si>
    <t>Álframleiðsla</t>
  </si>
  <si>
    <t>F-gös (m.a. kælimiðlar)</t>
  </si>
  <si>
    <t>Iðragerjun</t>
  </si>
  <si>
    <t>Meðhöndlun húsdýraáburðar</t>
  </si>
  <si>
    <t>Nytjajarðvegur</t>
  </si>
  <si>
    <t>Áburðarnotkun í landbúnaði</t>
  </si>
  <si>
    <t>Nautgripir</t>
  </si>
  <si>
    <t>Sauðfé</t>
  </si>
  <si>
    <t>Hestar</t>
  </si>
  <si>
    <t>Framræst ræktarland</t>
  </si>
  <si>
    <t>Önnur losun</t>
  </si>
  <si>
    <t>Urðun úrgangs</t>
  </si>
  <si>
    <t>Jarðgerð</t>
  </si>
  <si>
    <t>Brennsla og opinn bruni</t>
  </si>
  <si>
    <t>Meðhöndlun skólps</t>
  </si>
  <si>
    <t>Mólendi</t>
  </si>
  <si>
    <t>Votlendi</t>
  </si>
  <si>
    <t>Alþjóðaflug</t>
  </si>
  <si>
    <t>Alþjóðasiglingar</t>
  </si>
  <si>
    <t>Iðnaður</t>
  </si>
  <si>
    <t>Kælibúnaður (F-gös)</t>
  </si>
  <si>
    <t>SÖGULEG LOSUN</t>
  </si>
  <si>
    <t>Orka*</t>
  </si>
  <si>
    <t>Iðnaður**</t>
  </si>
  <si>
    <r>
      <t xml:space="preserve">Samtals
</t>
    </r>
    <r>
      <rPr>
        <sz val="8"/>
        <color theme="1"/>
        <rFont val="Avenir Next LT Pro"/>
        <family val="2"/>
      </rPr>
      <t>- Miðað við losunarbókhald</t>
    </r>
  </si>
  <si>
    <r>
      <t xml:space="preserve">Samtals
</t>
    </r>
    <r>
      <rPr>
        <sz val="8"/>
        <color theme="1"/>
        <rFont val="Avenir Next LT Pro"/>
        <family val="2"/>
      </rPr>
      <t>- Miðað við JCD 29/2022***</t>
    </r>
  </si>
  <si>
    <t>−</t>
  </si>
  <si>
    <r>
      <t xml:space="preserve">Samtals*
</t>
    </r>
    <r>
      <rPr>
        <sz val="8"/>
        <color theme="1"/>
        <rFont val="Avenir Next LT Pro"/>
        <family val="2"/>
      </rPr>
      <t>- Miðað við JCD 29/2022</t>
    </r>
  </si>
  <si>
    <t>JCD 29/2022</t>
  </si>
  <si>
    <r>
      <t>* Undanskilin losun vegna eldsneytisbruna hjá fyrirtækjum sem eru hluti af viðskiptakerfi ESB og losun á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frá innanlandsflugi</t>
    </r>
  </si>
  <si>
    <r>
      <t>** Undanskilin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og PFC losun hjá fyrirtækjum sem eru hluti af viðskiptakerfi ESB</t>
    </r>
  </si>
  <si>
    <r>
      <t>*** Í ákvörðun sameiginlegu EES-nefndar nr. 29/2022 (JCD) var losun undir beina ábyrgð Íslands árið 2005 metin 3.109.329 kg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>-íg.</t>
    </r>
  </si>
  <si>
    <r>
      <t>* Í ákvörðun sameiginlegu EES-nefndar nr. 29/2022 var losun undir beina ábyrgð Íslands árið 2005 metin 3.109.329 kg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>-íg.</t>
    </r>
  </si>
  <si>
    <t xml:space="preserve">     Skv. losunarbókaldi</t>
  </si>
  <si>
    <t>Eldsneytisbruni, staðbundinn iðnaður</t>
  </si>
  <si>
    <t>Kísil- og kísilmálmframleiðsla</t>
  </si>
  <si>
    <t>Samtals, með LULUCF</t>
  </si>
  <si>
    <t>Samtals, án LULUCF</t>
  </si>
  <si>
    <t>-55% sjálfstætt markmið</t>
  </si>
  <si>
    <t>Losunarúthlutanir*</t>
  </si>
  <si>
    <t>* Árlegar úthlutaðar losunarheimildir Íslands samkvæmt EES samningnum, miðað er við um 41% samdrátt árið 2030 frá árinu 2005 (JCD)</t>
  </si>
  <si>
    <t>LOSUN GRÓÐURHÚSALOFTTEGUNDA Á ÍSLANDI SKIPT EFTIR SKULDBINDINGUM</t>
  </si>
  <si>
    <r>
      <t>Kölkun og CO</t>
    </r>
    <r>
      <rPr>
        <vertAlign val="subscript"/>
        <sz val="11"/>
        <color theme="1"/>
        <rFont val="Avenir Next LT Pro"/>
        <family val="2"/>
      </rPr>
      <t>2</t>
    </r>
    <r>
      <rPr>
        <sz val="11"/>
        <color theme="1"/>
        <rFont val="Avenir Next LT Pro"/>
        <family val="2"/>
      </rPr>
      <t>-losun frá áburði</t>
    </r>
  </si>
  <si>
    <t>Annað:</t>
  </si>
  <si>
    <t xml:space="preserve">   - Steinefnaiðnaður</t>
  </si>
  <si>
    <t xml:space="preserve">   - Efnaiðnaður</t>
  </si>
  <si>
    <t xml:space="preserve">   - Smurefni og leysiefni</t>
  </si>
  <si>
    <t xml:space="preserve">   - Efnanotkun</t>
  </si>
  <si>
    <t xml:space="preserve"> </t>
  </si>
  <si>
    <t>ETS staðbundinn iðnaður</t>
  </si>
  <si>
    <t>Samfélagslosun (bein ábyrgð Íslands)</t>
  </si>
  <si>
    <r>
      <t>Innanlandsflug (CO</t>
    </r>
    <r>
      <rPr>
        <vertAlign val="subscript"/>
        <sz val="10"/>
        <rFont val="Aptos Narrow"/>
        <family val="2"/>
      </rPr>
      <t>₂</t>
    </r>
    <r>
      <rPr>
        <sz val="10"/>
        <rFont val="Avenir Next LT Pro"/>
        <family val="2"/>
        <scheme val="minor"/>
      </rPr>
      <t>)</t>
    </r>
  </si>
  <si>
    <t>í landbúnaði</t>
  </si>
  <si>
    <t>í byggingariðnaði</t>
  </si>
  <si>
    <t>LOSUN GRÓÐURHÚSALOFTTEGUNDA FRÁ LANDNOTKUN OG SKÓGRÆKT (LULUCF)</t>
  </si>
  <si>
    <t>Fólksbílar</t>
  </si>
  <si>
    <t>Sendibifreiðar</t>
  </si>
  <si>
    <t>Hóp- og flutningabifreiðar</t>
  </si>
  <si>
    <t>Bifhjól</t>
  </si>
  <si>
    <r>
      <t>Þús. tonn CO</t>
    </r>
    <r>
      <rPr>
        <vertAlign val="subscript"/>
        <sz val="8"/>
        <rFont val="Avenir Next LT Pro"/>
        <family val="2"/>
        <scheme val="minor"/>
      </rPr>
      <t>2</t>
    </r>
  </si>
  <si>
    <t>SÖGULEG LOSUN EINSTAKRA FLOKKA</t>
  </si>
  <si>
    <r>
      <t>Kölkun og CO</t>
    </r>
    <r>
      <rPr>
        <vertAlign val="subscript"/>
        <sz val="10"/>
        <rFont val="Aptos Narrow"/>
        <family val="2"/>
      </rPr>
      <t>₂</t>
    </r>
    <r>
      <rPr>
        <sz val="10"/>
        <rFont val="Avenir Next LT Pro"/>
        <family val="2"/>
        <scheme val="minor"/>
      </rPr>
      <t>-losun frá áburði</t>
    </r>
  </si>
  <si>
    <t>MARKMIÐ OG SKULDBINDINGAR</t>
  </si>
  <si>
    <t>eftir helstu uppsprettum</t>
  </si>
  <si>
    <t>LOSUN GRÓÐURHÚSALOFTTEGUNDA INNAN SAMFÉLAGSLOSUNAR</t>
  </si>
  <si>
    <t>LOSUN GRÓÐURHÚSALOFTTEGUNDA Á ÍSLANDI</t>
  </si>
  <si>
    <t>Önnur flokkaskipting</t>
  </si>
  <si>
    <r>
      <t xml:space="preserve">LOSUN GRÓÐURHÚSALOFTTEGUNDA FRÁ </t>
    </r>
    <r>
      <rPr>
        <b/>
        <sz val="24"/>
        <color theme="7"/>
        <rFont val="Avenir Next LT Pro"/>
        <family val="2"/>
      </rPr>
      <t>STAÐBUNDUM IÐNAÐI</t>
    </r>
    <r>
      <rPr>
        <b/>
        <sz val="24"/>
        <color theme="0"/>
        <rFont val="Avenir Next LT Pro"/>
        <family val="2"/>
      </rPr>
      <t xml:space="preserve"> UNDIR ETS KERFI</t>
    </r>
  </si>
  <si>
    <t>Air Atlanta</t>
  </si>
  <si>
    <t>Bluebird</t>
  </si>
  <si>
    <t>Flugfélag Íslands</t>
  </si>
  <si>
    <t>Fly PLAY</t>
  </si>
  <si>
    <t>Icelandair</t>
  </si>
  <si>
    <t>WOW Air</t>
  </si>
  <si>
    <t>Papier-Mettler</t>
  </si>
  <si>
    <t>ETS flug</t>
  </si>
  <si>
    <r>
      <t xml:space="preserve">Samfélagslosun
</t>
    </r>
    <r>
      <rPr>
        <sz val="11"/>
        <color theme="0"/>
        <rFont val="Avenir Next LT Pro"/>
        <family val="2"/>
      </rPr>
      <t>(áður kallað á beinni ábyrgð Íslands)</t>
    </r>
  </si>
  <si>
    <r>
      <t xml:space="preserve">LOSUN GRÓÐURHÚSALOFTTEGUNDA FRÁ </t>
    </r>
    <r>
      <rPr>
        <b/>
        <sz val="24"/>
        <color theme="7"/>
        <rFont val="Avenir Next LT Pro"/>
        <family val="2"/>
      </rPr>
      <t>FLUGI</t>
    </r>
    <r>
      <rPr>
        <b/>
        <sz val="24"/>
        <color theme="0"/>
        <rFont val="Avenir Next LT Pro"/>
        <family val="2"/>
      </rPr>
      <t xml:space="preserve"> SEM FELLUR UNDIR ETS KERFI</t>
    </r>
  </si>
  <si>
    <t xml:space="preserve">   þar af þvagefni</t>
  </si>
  <si>
    <t xml:space="preserve">   þar af kölkun</t>
  </si>
  <si>
    <t xml:space="preserve">   Steinefnaiðnaður</t>
  </si>
  <si>
    <t xml:space="preserve">   Efnaiðnaður</t>
  </si>
  <si>
    <t xml:space="preserve">   Smurefni og leysiefni</t>
  </si>
  <si>
    <t xml:space="preserve">   Efnanotkun</t>
  </si>
  <si>
    <t xml:space="preserve">   þar af annar áburður sem inniheldur kolefni</t>
  </si>
  <si>
    <t xml:space="preserve">   Fólksbílar</t>
  </si>
  <si>
    <t xml:space="preserve">   Sendibifreiðar</t>
  </si>
  <si>
    <t xml:space="preserve">   Hóp- og flutningabifreiðar</t>
  </si>
  <si>
    <t xml:space="preserve">   Bifhjól</t>
  </si>
  <si>
    <t xml:space="preserve">   í byggingariðnaði</t>
  </si>
  <si>
    <t xml:space="preserve">   í landbúnaði</t>
  </si>
  <si>
    <t xml:space="preserve">   Annað</t>
  </si>
  <si>
    <t xml:space="preserve">   þar af iðragerjun</t>
  </si>
  <si>
    <t xml:space="preserve">   þar af metan vegna meðhöndlun húsdýraáburðar</t>
  </si>
  <si>
    <t xml:space="preserve">   þar af glaðloft vegna meðhöndlun húsdýraáburðar</t>
  </si>
  <si>
    <t>Almennt ekki talið til heildarlosunar ríkja. Losunin er að hluta innan ETS kerfisins.</t>
  </si>
  <si>
    <t>Losun árið 2022 og breyting frá árunum 2021 og 2005</t>
  </si>
  <si>
    <t>Losun 2022</t>
  </si>
  <si>
    <t>Breyting frá 2021</t>
  </si>
  <si>
    <t>Breyting frá 2005</t>
  </si>
  <si>
    <t>Losun árið 2022 í samanburði við losun fyrri ára</t>
  </si>
  <si>
    <t>Breyting frá 1990</t>
  </si>
  <si>
    <t>─</t>
  </si>
  <si>
    <t>Breyting frá 2013</t>
  </si>
  <si>
    <r>
      <t xml:space="preserve">Hér er birt losun þeirra flugrekenda sem Ísland er umsjónarríki fyrir. Losun vegna millilandaflugs er </t>
    </r>
    <r>
      <rPr>
        <b/>
        <sz val="14"/>
        <color theme="7"/>
        <rFont val="Avenir Next LT Pro"/>
        <family val="2"/>
      </rPr>
      <t>almennt ekki talið til heildarlosunar ríkja</t>
    </r>
    <r>
      <rPr>
        <sz val="14"/>
        <color theme="0"/>
        <rFont val="Avenir Next LT Pro"/>
        <family val="2"/>
      </rPr>
      <t>.</t>
    </r>
  </si>
  <si>
    <t>Eftir helstu uppsprettum</t>
  </si>
  <si>
    <t>LOSUN FRÁ ORKU</t>
  </si>
  <si>
    <t>LOSUN FRÁ IÐNAÐI OG EFNANOTKUN</t>
  </si>
  <si>
    <t>LOSUN FRÁ LANDBÚNAÐI</t>
  </si>
  <si>
    <t>LOSUN FRÁ ÚRGANGI</t>
  </si>
  <si>
    <t>LOSUN FRÁ ALÞJÓÐASAMGÖNGUM</t>
  </si>
  <si>
    <r>
      <t>Domestic Aviation (CO</t>
    </r>
    <r>
      <rPr>
        <sz val="10"/>
        <rFont val="Aptos Narrow"/>
        <family val="2"/>
      </rPr>
      <t>₂</t>
    </r>
    <r>
      <rPr>
        <sz val="10"/>
        <rFont val="Avenir Next LT Pro"/>
        <family val="2"/>
        <scheme val="minor"/>
      </rPr>
      <t>)</t>
    </r>
  </si>
  <si>
    <t>Landnotkun (LULUCF)</t>
  </si>
  <si>
    <t>Energy</t>
  </si>
  <si>
    <t>Agriculture</t>
  </si>
  <si>
    <t>Land use, Land-Use Change and Forestry (LULUCF)</t>
  </si>
  <si>
    <t>Waste</t>
  </si>
  <si>
    <t>Total with LULUCF</t>
  </si>
  <si>
    <t>Total without LULUCF</t>
  </si>
  <si>
    <t>Industrial Processes and Product Use (IPPU)</t>
  </si>
  <si>
    <t>Fishing</t>
  </si>
  <si>
    <t>Other</t>
  </si>
  <si>
    <t>Total</t>
  </si>
  <si>
    <t>Domestic Aviation</t>
  </si>
  <si>
    <t>Domestic Navigation</t>
  </si>
  <si>
    <t>Off-Road Vehicles and Other Machinery</t>
  </si>
  <si>
    <t>Fuel Combustion in Stationary Industry</t>
  </si>
  <si>
    <t>Geothermal Energy</t>
  </si>
  <si>
    <t>Road Transport</t>
  </si>
  <si>
    <t>Aluminium Production</t>
  </si>
  <si>
    <t>Ferrosilicon and Silicon Metal Production</t>
  </si>
  <si>
    <t>Annual Emission Allocations*</t>
  </si>
  <si>
    <t>Independent 55% Emission Reduction Target</t>
  </si>
  <si>
    <t>EMISSION OF GREENHOUSE GASES ACCORDING TO OBLIGATIONS</t>
  </si>
  <si>
    <t>(áður kallað losun á beinni ábyrgð Íslands)</t>
  </si>
  <si>
    <t>HISTORICAL EMISSIONS</t>
  </si>
  <si>
    <t>EMISSION OF GREENHOUSE GASES UNDER EFFORT SHARING REGULATION</t>
  </si>
  <si>
    <t>TARGETS AND OBLIGATIONS</t>
  </si>
  <si>
    <t>Main sources</t>
  </si>
  <si>
    <t>LAND USE, LAND-USE CHANGE AND FORESTRY (LULUCF)</t>
  </si>
  <si>
    <t>LOSUN GRÓÐURHÚSALOFTTEGUNDA FRÁ LANDNOTKUN (LULUCF)</t>
  </si>
  <si>
    <t>GREENHOUSE GAS EMISSIONS FROM STATIONARY INDUSTRY UNDER THE ETS</t>
  </si>
  <si>
    <r>
      <t xml:space="preserve">GREENHOUSE GAS EMISSIONS FROM </t>
    </r>
    <r>
      <rPr>
        <b/>
        <sz val="24"/>
        <color rgb="FFFFD44B"/>
        <rFont val="Avenir Next LT Pro"/>
        <family val="2"/>
      </rPr>
      <t>AVIATION</t>
    </r>
    <r>
      <rPr>
        <b/>
        <sz val="24"/>
        <color theme="0"/>
        <rFont val="Avenir Next LT Pro"/>
        <family val="2"/>
      </rPr>
      <t xml:space="preserve"> UNDER THE ETS</t>
    </r>
  </si>
  <si>
    <t>ROAD TRANSPORT</t>
  </si>
  <si>
    <t>SÖGULEG LOSUN FRÁ VEGASAMGÖNGUM</t>
  </si>
  <si>
    <t>Emissions in 2022 compared to emissions in previous years</t>
  </si>
  <si>
    <t>Change from 2021</t>
  </si>
  <si>
    <t>Change from 2005</t>
  </si>
  <si>
    <r>
      <t>Thousand tons CO</t>
    </r>
    <r>
      <rPr>
        <vertAlign val="subscript"/>
        <sz val="8"/>
        <rFont val="Avenir Next LT Pro"/>
        <family val="2"/>
        <scheme val="minor"/>
      </rPr>
      <t>2</t>
    </r>
    <r>
      <rPr>
        <sz val="8"/>
        <rFont val="Avenir Next LT Pro"/>
        <family val="2"/>
        <scheme val="minor"/>
      </rPr>
      <t>-eq.</t>
    </r>
  </si>
  <si>
    <t>Land use, land use change, and forestry (LULUCF)</t>
  </si>
  <si>
    <t>Effort Sharing Regulation</t>
  </si>
  <si>
    <t xml:space="preserve">     According to national inventory</t>
  </si>
  <si>
    <t>** Emissions from domestic aviation are partly covered under the ETS</t>
  </si>
  <si>
    <t>*** In the EEA's Joint Committee Decision (JCD) n. 29/2022, Iceland's ESR emissions in 2005 were assesed to amount to 3,109,329 kg CO2-eq.</t>
  </si>
  <si>
    <t xml:space="preserve">     According to JCD 29/2022*</t>
  </si>
  <si>
    <t>* In the EEA's Joint Committee Decision (JCD) n. 29/2022, Iceland's ESR emissions in 2005 were assesed to amount to 3,109,329 kg CO2-eq.</t>
  </si>
  <si>
    <t>ETS Stationary Industry**</t>
  </si>
  <si>
    <t>** EU Emissions Trading System (ETS), launched in 2005</t>
  </si>
  <si>
    <r>
      <t>Innanlandsflug (CO</t>
    </r>
    <r>
      <rPr>
        <sz val="11"/>
        <color theme="1"/>
        <rFont val="Aptos Narrow"/>
        <family val="2"/>
      </rPr>
      <t>₂</t>
    </r>
    <r>
      <rPr>
        <sz val="8.8000000000000007"/>
        <color theme="1"/>
        <rFont val="Avenir Next LT Pro"/>
        <family val="2"/>
      </rPr>
      <t>)</t>
    </r>
    <r>
      <rPr>
        <sz val="11"/>
        <color theme="1"/>
        <rFont val="Avenir Next LT Pro"/>
        <family val="2"/>
      </rPr>
      <t>**</t>
    </r>
    <r>
      <rPr>
        <sz val="11"/>
        <color theme="1"/>
        <rFont val="Avenir Next LT Pro"/>
        <family val="2"/>
      </rPr>
      <t>*</t>
    </r>
  </si>
  <si>
    <t>ETS Stationary Industry</t>
  </si>
  <si>
    <t>ESR</t>
  </si>
  <si>
    <t>LULUCF</t>
  </si>
  <si>
    <t>Emissions in 2022</t>
  </si>
  <si>
    <t>Thousand tons CO2-eq.</t>
  </si>
  <si>
    <t>Energy*</t>
  </si>
  <si>
    <t>Industry**</t>
  </si>
  <si>
    <r>
      <t xml:space="preserve">Total
</t>
    </r>
    <r>
      <rPr>
        <sz val="8"/>
        <rFont val="Avenir Next LT Pro"/>
        <family val="2"/>
      </rPr>
      <t>- According to national inventory</t>
    </r>
  </si>
  <si>
    <r>
      <t xml:space="preserve">Total
</t>
    </r>
    <r>
      <rPr>
        <sz val="8"/>
        <color theme="1"/>
        <rFont val="Avenir Next LT Pro"/>
        <family val="2"/>
      </rPr>
      <t>- According to JCD 29/2022***</t>
    </r>
  </si>
  <si>
    <r>
      <t>* With the exception of fuel combustion of entities under the ETS and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emissions from domestic aviation</t>
    </r>
  </si>
  <si>
    <r>
      <t>** With the exception of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and PFC emissions from entities under the ETS</t>
    </r>
  </si>
  <si>
    <t>Cattle</t>
  </si>
  <si>
    <t>Sheep</t>
  </si>
  <si>
    <t>Horses</t>
  </si>
  <si>
    <t>Forest land</t>
  </si>
  <si>
    <t>Cropland</t>
  </si>
  <si>
    <t>Grassland</t>
  </si>
  <si>
    <t>Wetlands</t>
  </si>
  <si>
    <t>Off-road Vehicles and Other Machinery</t>
  </si>
  <si>
    <t>F-Gases</t>
  </si>
  <si>
    <t>Enteric Fermentation</t>
  </si>
  <si>
    <t>Manure Management</t>
  </si>
  <si>
    <t>Agricultural Soils</t>
  </si>
  <si>
    <r>
      <t>Liming and CO</t>
    </r>
    <r>
      <rPr>
        <sz val="10"/>
        <rFont val="Aptos Narrow"/>
        <family val="2"/>
      </rPr>
      <t>₂</t>
    </r>
    <r>
      <rPr>
        <sz val="10"/>
        <rFont val="Avenir Next LT Pro"/>
        <family val="2"/>
        <scheme val="minor"/>
      </rPr>
      <t>-Emissions from Fertilizers</t>
    </r>
  </si>
  <si>
    <t>Fertilizer Use in Agriculture</t>
  </si>
  <si>
    <t>Cultivation of Organic Soils</t>
  </si>
  <si>
    <t>Other Emissions</t>
  </si>
  <si>
    <t>Solid Waste Disposal on Land</t>
  </si>
  <si>
    <t>Biological Treatment of Solid Waste</t>
  </si>
  <si>
    <t>Incineration and Open Burning</t>
  </si>
  <si>
    <t>Wastewater Treatment and Discharge</t>
  </si>
  <si>
    <r>
      <t xml:space="preserve">Total*
</t>
    </r>
    <r>
      <rPr>
        <sz val="8"/>
        <color theme="1"/>
        <rFont val="Avenir Next LT Pro"/>
        <family val="2"/>
      </rPr>
      <t>- According to JCD 29/2022</t>
    </r>
  </si>
  <si>
    <t>Road Transportation</t>
  </si>
  <si>
    <t>Cars</t>
  </si>
  <si>
    <t xml:space="preserve">Heavy Duty Trucks and Buses </t>
  </si>
  <si>
    <t>Motorcycles</t>
  </si>
  <si>
    <t xml:space="preserve">Light Duty Trucks </t>
  </si>
  <si>
    <t>Forest Land</t>
  </si>
  <si>
    <t>Fuel Combustion, Stationary Industry</t>
  </si>
  <si>
    <t>Silicium and Silicon Metal Production</t>
  </si>
  <si>
    <r>
      <t xml:space="preserve">Emissions from flight operators with Iceland as their supervising state. Emissions from international flights are generally </t>
    </r>
    <r>
      <rPr>
        <b/>
        <sz val="14"/>
        <color rgb="FFFFD44B"/>
        <rFont val="Avenir Next LT Pro"/>
        <family val="2"/>
      </rPr>
      <t>not included in the natioal total emissions.</t>
    </r>
  </si>
  <si>
    <t>ETS flights</t>
  </si>
  <si>
    <t>Emission in 2022</t>
  </si>
  <si>
    <t>Change from 2012</t>
  </si>
  <si>
    <t xml:space="preserve">     Skv. JCD 29/2022*</t>
  </si>
  <si>
    <r>
      <t>* Í ákvörðun sameiginlegu EES-nefndar nr. 29/2022 (JCD) var losun undir beina ábyrgð Íslands árið 2005 metin 3.109.329 kg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>-íg.</t>
    </r>
  </si>
  <si>
    <t>ETS** staðbundinn iðnaður</t>
  </si>
  <si>
    <t>** Viðskiptakerfi ESB með losunarheimildir (ETS), kom á fót 2005</t>
  </si>
  <si>
    <r>
      <t>*** Um er að ræða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losun vegna alls innanlandsflugs á Íslandi. Losun frá innanlandsflugi er að hluta innan ETS og að hluta ekki.</t>
    </r>
  </si>
  <si>
    <t>GREENHOUSE GAS EMISSIONS IN ICELAND IN 2022</t>
  </si>
  <si>
    <t>Change from 1990</t>
  </si>
  <si>
    <t>Industry and product use</t>
  </si>
  <si>
    <t>Total, incl. LULUCF</t>
  </si>
  <si>
    <t>Total, without LULUCF</t>
  </si>
  <si>
    <t>in constructions</t>
  </si>
  <si>
    <t>in agriculture</t>
  </si>
  <si>
    <t xml:space="preserve">  Cars</t>
  </si>
  <si>
    <t xml:space="preserve">  Light Duty Trucks </t>
  </si>
  <si>
    <t xml:space="preserve">  Heavy Duty Trucks and Buses </t>
  </si>
  <si>
    <t xml:space="preserve">  Motorcycles</t>
  </si>
  <si>
    <t xml:space="preserve">  in constructions</t>
  </si>
  <si>
    <t xml:space="preserve">  in agriculture</t>
  </si>
  <si>
    <t xml:space="preserve"> Other</t>
  </si>
  <si>
    <t xml:space="preserve">  of which enteric fermentation</t>
  </si>
  <si>
    <t xml:space="preserve">  of which methane from manure management</t>
  </si>
  <si>
    <t xml:space="preserve">  of which nitrous oxide from manure management</t>
  </si>
  <si>
    <t>International Aviation</t>
  </si>
  <si>
    <t>International Navigation</t>
  </si>
  <si>
    <r>
      <t>Þús. tonn CO</t>
    </r>
    <r>
      <rPr>
        <vertAlign val="subscript"/>
        <sz val="10"/>
        <rFont val="Avenir Next LT Pro"/>
        <family val="2"/>
        <scheme val="minor"/>
      </rPr>
      <t>2-</t>
    </r>
    <r>
      <rPr>
        <sz val="10"/>
        <rFont val="Avenir Next LT Pro"/>
        <family val="2"/>
        <scheme val="minor"/>
      </rPr>
      <t>íg. | kt CO</t>
    </r>
    <r>
      <rPr>
        <vertAlign val="subscript"/>
        <sz val="10"/>
        <rFont val="Avenir Next LT Pro"/>
        <family val="2"/>
        <scheme val="minor"/>
      </rPr>
      <t>2</t>
    </r>
    <r>
      <rPr>
        <sz val="10"/>
        <rFont val="Avenir Next LT Pro"/>
        <family val="2"/>
        <scheme val="minor"/>
      </rPr>
      <t>-eq.</t>
    </r>
  </si>
  <si>
    <r>
      <t>Þús. tonn CO</t>
    </r>
    <r>
      <rPr>
        <b/>
        <vertAlign val="subscript"/>
        <sz val="10"/>
        <rFont val="Avenir Next LT Pro"/>
        <family val="2"/>
        <scheme val="minor"/>
      </rPr>
      <t>2-</t>
    </r>
    <r>
      <rPr>
        <b/>
        <sz val="10"/>
        <rFont val="Avenir Next LT Pro"/>
        <family val="2"/>
        <scheme val="minor"/>
      </rPr>
      <t>íg. | kt CO</t>
    </r>
    <r>
      <rPr>
        <b/>
        <vertAlign val="subscript"/>
        <sz val="10"/>
        <rFont val="Avenir Next LT Pro"/>
        <family val="2"/>
        <scheme val="minor"/>
      </rPr>
      <t>2</t>
    </r>
    <r>
      <rPr>
        <b/>
        <sz val="10"/>
        <rFont val="Avenir Next LT Pro"/>
        <family val="2"/>
        <scheme val="minor"/>
      </rPr>
      <t>-eq.</t>
    </r>
  </si>
  <si>
    <r>
      <t>Þús. tonn CO</t>
    </r>
    <r>
      <rPr>
        <vertAlign val="subscript"/>
        <sz val="8"/>
        <color theme="0" tint="-0.499984740745262"/>
        <rFont val="Avenir Next LT Pro"/>
        <family val="2"/>
        <scheme val="minor"/>
      </rPr>
      <t>2-</t>
    </r>
    <r>
      <rPr>
        <sz val="8"/>
        <color theme="0" tint="-0.499984740745262"/>
        <rFont val="Avenir Next LT Pro"/>
        <family val="2"/>
        <scheme val="minor"/>
      </rPr>
      <t>íg. | kt CO</t>
    </r>
    <r>
      <rPr>
        <vertAlign val="subscript"/>
        <sz val="8"/>
        <color theme="0" tint="-0.499984740745262"/>
        <rFont val="Avenir Next LT Pro"/>
        <family val="2"/>
        <scheme val="minor"/>
      </rPr>
      <t>2</t>
    </r>
    <r>
      <rPr>
        <sz val="8"/>
        <color theme="0" tint="-0.499984740745262"/>
        <rFont val="Avenir Next LT Pro"/>
        <family val="2"/>
        <scheme val="minor"/>
      </rPr>
      <t>-eq.</t>
    </r>
  </si>
  <si>
    <t xml:space="preserve">  Mineral products</t>
  </si>
  <si>
    <t xml:space="preserve">  Chemical industry</t>
  </si>
  <si>
    <t xml:space="preserve">  Non-energy products from fuels and solvent use</t>
  </si>
  <si>
    <t xml:space="preserve">  Product use</t>
  </si>
  <si>
    <t xml:space="preserve">  Liming</t>
  </si>
  <si>
    <t xml:space="preserve">  Urea</t>
  </si>
  <si>
    <t xml:space="preserve">  Carbon-Containing Fertilizers</t>
  </si>
  <si>
    <t>Losun frá innanlandsflugi er að hluta innan ETS | Emissions from domestic aviation are partly included in the ETS.</t>
  </si>
  <si>
    <t>Sá hluti orku sem fellur ekki undir samfélagslosun er losun vegna eldsneytisbruna hjá fyrirtækjum sem eru hluti af viðskiptakerfi ESB og CO2 losun frá innanlandsflugi | Emissions from energy not included under the ESR are emissions from fuel combustion of entities under the ETS and CO2 emissions from domestic aviation.</t>
  </si>
  <si>
    <t>Sá hluti iðnaðar sem fellur ekki undir beina ábyrgð stjórnvalda er CO2 og PFC losun fyrirtækja sem eru hluti af viðskiptakerfi ESB | Emissions from industry not included under the ESR are CO2 and PFC emission from entities under the ETS.</t>
  </si>
  <si>
    <r>
      <t>Í ákvörðun sameiginlegu EES-nefndar nr. 29/2022 (JCD) var samfélagslosun Íslands (losun undir beina ábyrgð Íslands) árið 2005 metin 3.109.329 kg CO</t>
    </r>
    <r>
      <rPr>
        <vertAlign val="subscript"/>
        <sz val="10"/>
        <rFont val="Avenir Next LT Pro"/>
        <family val="2"/>
        <scheme val="minor"/>
      </rPr>
      <t>2</t>
    </r>
    <r>
      <rPr>
        <sz val="10"/>
        <rFont val="Avenir Next LT Pro"/>
        <family val="2"/>
        <scheme val="minor"/>
      </rPr>
      <t>-íg. | In the EEA's Joint Committee Decision (JCD) n. 29/2022, Iceland's ESR emissions in 2005 were assesed to ammount to 3,109,329 kg CO2-eq. | In the EEA's Joint Committee Decision (JCD) n. 29/2022, Iceland's ESR emissions in 2005 were assesed to ammount to 3,109,329 kg CO2-eq.</t>
    </r>
  </si>
  <si>
    <t>Bráðabirgðaútreikningar á árlegum úthlutunum á losunarheimildum Íslands samkvæmt EES samningnum, miðað er við um 41% samdrátt árið 2030 frá árinu 2005 (JCD). Áætlað er að endanlegar tölur liggi fyrir árið 2025. | *Iceland's provisional annual emission allocations calculated according to the newly revised regulation (EU) 2018/842, assuming 41% emission reductions by 2030 compared to 2005 (JCD) | *Iceland's provisional annual emission allocations calculated according to the newly revised regulation (EU) 2018/842, assuming 41% emission reductions by 2030 compared to 2005 (JCD).</t>
  </si>
  <si>
    <t>Sjálfstætt markmið Íslands um 55% samdrátt árið 2030 miðað við losun árið 2005 | Iceland's independent emission reduction target of 55% by 2030 compared to 2005 | Iceland's independent emission reduction target of 55% by 2030 compared to 2005.</t>
  </si>
  <si>
    <t>HEILDARLOSUN | TOTAL EMISSIONS</t>
  </si>
  <si>
    <t>ORKA | ENERGY</t>
  </si>
  <si>
    <t>IÐNAÐUR OG EFNANOTKUN | INDUSTRY AND PRODUCT USE</t>
  </si>
  <si>
    <t>LANDBÚNAÐUR | AGRICULTURE</t>
  </si>
  <si>
    <t>Önnur flokkaskipting | Alternative Categorization</t>
  </si>
  <si>
    <t>LANDNOTKUN | LAND USE, LAND-USE CHANGE AND FORESTRY (LULUCF)</t>
  </si>
  <si>
    <t>ÚRGANGUR | WASTE</t>
  </si>
  <si>
    <t>ALÞJÓÐASAMGÖNGUR | INTERNATIONAL TRANSPORTATION</t>
  </si>
  <si>
    <t>Almennt ekki talið til heildarlosunar ríkja | Generally not included in national total emissions</t>
  </si>
  <si>
    <t>LOSUN  EFTIR SKULDBINGUM | EMISSIONS ACCORDING TO OBLIGATIONS</t>
  </si>
  <si>
    <t xml:space="preserve">SAMFÉLAGSLOSUN | EFFORT SHARING REGULATION (ESR)
</t>
  </si>
  <si>
    <t>eftir helstu uppsprettum | Main sources</t>
  </si>
  <si>
    <r>
      <t xml:space="preserve">LOSUN FRÁ </t>
    </r>
    <r>
      <rPr>
        <b/>
        <sz val="20"/>
        <color theme="7"/>
        <rFont val="Avenir Next LT Pro"/>
        <family val="2"/>
        <scheme val="minor"/>
      </rPr>
      <t>FLUGI</t>
    </r>
    <r>
      <rPr>
        <b/>
        <sz val="20"/>
        <color theme="0"/>
        <rFont val="Avenir Next LT Pro"/>
        <family val="2"/>
        <scheme val="minor"/>
      </rPr>
      <t xml:space="preserve"> UNDIR ETS KERFI | EMISSIONS FROM FLIGHT OPERATORS UNDER THE ETS</t>
    </r>
  </si>
  <si>
    <t>LOSUN FRÁ STAÐBUNDUM IÐNAÐI UNDIR ETS KERFI | EMISSION FROM STATIONARY INDUSTRY UNDER THE ETS</t>
  </si>
  <si>
    <r>
      <t xml:space="preserve">Losun þeirra flugrekenda sem Ísland er umsjónarríki fyrir. Losun vegna millilandaflugs er </t>
    </r>
    <r>
      <rPr>
        <b/>
        <sz val="12"/>
        <color theme="7"/>
        <rFont val="Avenir Next LT Pro"/>
        <family val="2"/>
        <scheme val="minor"/>
      </rPr>
      <t>almennt ekki talið til heildarlosunar ríkja.</t>
    </r>
  </si>
  <si>
    <t>Greenhouse gas emissions in Iceland between 1990-2022</t>
  </si>
  <si>
    <t>Losun gróðurhúsalofttegunda á Íslandi 1990-2022</t>
  </si>
  <si>
    <t>Losun árið 2022, án losunar frá landnotkun (LULUCF), í samanburði við losun fyrri ára</t>
  </si>
  <si>
    <t>Losun gróðurhúsalofttegunda á Íslandi 1990-2022, án losunar frá landnotkun (LULUCF)</t>
  </si>
  <si>
    <t>Emissions in 2022, excluding emissions from LULUCF, compared to emissions in previous years</t>
  </si>
  <si>
    <t>Greenhouse gas emissions in Iceland between 1990-2022, excluding emissions from LULUCF</t>
  </si>
  <si>
    <t>Greenhouse gas emissions in Iceland between 1990-2022, exluding emissions from LULUCF, by main sources</t>
  </si>
  <si>
    <t>Main Sources</t>
  </si>
  <si>
    <t>Losun gróðurhúsalofttegunda á Íslandi 1990-2022, án losunar frá landnotkun, eftir helstu uppsprettum</t>
  </si>
  <si>
    <t>INDUSTRY AND PRODUCT USE (IPPU)</t>
  </si>
  <si>
    <t>Other:</t>
  </si>
  <si>
    <t>ENERGY</t>
  </si>
  <si>
    <t>AGRICULTURE</t>
  </si>
  <si>
    <t xml:space="preserve">   - Mineral Products</t>
  </si>
  <si>
    <t xml:space="preserve">   - Chemical Industry</t>
  </si>
  <si>
    <t xml:space="preserve">   - Non-Energy Products from Fuels and Solvent Use</t>
  </si>
  <si>
    <t xml:space="preserve">   - Product Use</t>
  </si>
  <si>
    <t>Liming and CO₂-Emissions from Fertilizers</t>
  </si>
  <si>
    <t>Alternative Categorization</t>
  </si>
  <si>
    <t>LOSUN/BINDING FRÁ LANDNOTKUN (LULUCF)</t>
  </si>
  <si>
    <t>WASTE</t>
  </si>
  <si>
    <t>INTERNATIONAL TRANSPORTATION</t>
  </si>
  <si>
    <t>HISTORICAL EMISSIONS OF SUB-CATEGORIES WITHIN THE ENERGY SECTOR</t>
  </si>
  <si>
    <t>án landnotkunar, skipt eftir helstu uppsprettum | without LULUCF, by key categories</t>
  </si>
  <si>
    <t>skipt eftir yfirflokkum IPCC | by IPCC sectors</t>
  </si>
  <si>
    <t>Generally not included in national total emissions. Part of these emissions are counted under the ETS.</t>
  </si>
  <si>
    <t>Land use, Land-Use Change, and Forestry (LULUCF)</t>
  </si>
  <si>
    <r>
      <t>Domestic aviation (CO</t>
    </r>
    <r>
      <rPr>
        <sz val="11"/>
        <color theme="1"/>
        <rFont val="Aptos Narrow"/>
        <family val="2"/>
      </rPr>
      <t>₂</t>
    </r>
    <r>
      <rPr>
        <sz val="8.8000000000000007"/>
        <color theme="1"/>
        <rFont val="Avenir Next LT Pro"/>
        <family val="2"/>
      </rPr>
      <t>)</t>
    </r>
    <r>
      <rPr>
        <sz val="11"/>
        <color theme="1"/>
        <rFont val="Avenir Next LT Pro"/>
        <family val="2"/>
      </rPr>
      <t>***</t>
    </r>
  </si>
  <si>
    <t>Skóglendi</t>
  </si>
  <si>
    <t>Ræktað land</t>
  </si>
  <si>
    <r>
      <rPr>
        <b/>
        <sz val="12"/>
        <color theme="0"/>
        <rFont val="Avenir Next LT Pro"/>
        <family val="2"/>
        <scheme val="minor"/>
      </rPr>
      <t>Skjal búið til af</t>
    </r>
    <r>
      <rPr>
        <sz val="12"/>
        <color theme="0"/>
        <rFont val="Avenir Next LT Pro"/>
        <family val="2"/>
        <scheme val="minor"/>
      </rPr>
      <t xml:space="preserve">
Created by</t>
    </r>
  </si>
  <si>
    <r>
      <rPr>
        <b/>
        <sz val="12"/>
        <color theme="0"/>
        <rFont val="Avenir Next LT Pro"/>
        <family val="2"/>
        <scheme val="minor"/>
      </rPr>
      <t>Uppfært af</t>
    </r>
    <r>
      <rPr>
        <sz val="12"/>
        <color theme="0"/>
        <rFont val="Avenir Next LT Pro"/>
        <family val="2"/>
        <scheme val="minor"/>
      </rPr>
      <t xml:space="preserve">
Updated by</t>
    </r>
  </si>
  <si>
    <r>
      <rPr>
        <b/>
        <sz val="12"/>
        <color theme="0"/>
        <rFont val="Avenir Next LT Pro"/>
        <family val="2"/>
        <scheme val="minor"/>
      </rPr>
      <t>Yfirfarið af</t>
    </r>
    <r>
      <rPr>
        <sz val="12"/>
        <color theme="0"/>
        <rFont val="Avenir Next LT Pro"/>
        <family val="2"/>
        <scheme val="minor"/>
      </rPr>
      <t xml:space="preserve">
QC-ed by</t>
    </r>
  </si>
  <si>
    <r>
      <rPr>
        <b/>
        <sz val="12"/>
        <color theme="0"/>
        <rFont val="Avenir Next LT Pro"/>
        <family val="2"/>
        <scheme val="minor"/>
      </rPr>
      <t>Gögn byggð á</t>
    </r>
    <r>
      <rPr>
        <sz val="12"/>
        <color theme="0"/>
        <rFont val="Avenir Next LT Pro"/>
        <family val="2"/>
        <scheme val="minor"/>
      </rPr>
      <t xml:space="preserve">
Data based on</t>
    </r>
  </si>
  <si>
    <r>
      <rPr>
        <b/>
        <sz val="11"/>
        <color theme="1"/>
        <rFont val="Avenir Next LT Pro"/>
        <family val="2"/>
        <scheme val="minor"/>
      </rPr>
      <t xml:space="preserve">Skil Umhverfisstofnunar til ESB þann 30. apríl 2024
</t>
    </r>
    <r>
      <rPr>
        <sz val="11"/>
        <color theme="1"/>
        <rFont val="Avenir Next LT Pro"/>
        <family val="2"/>
        <scheme val="minor"/>
      </rPr>
      <t>Environment Agency of Iceland's submission to the EU on April 30, 2024</t>
    </r>
  </si>
  <si>
    <r>
      <rPr>
        <b/>
        <sz val="11"/>
        <color theme="1"/>
        <rFont val="Avenir Next LT Pro"/>
        <family val="2"/>
        <scheme val="minor"/>
      </rPr>
      <t>Losunartölur byggðar á hnatthlýnunarmætti úr fimmtu matsskýrslu (AR5) milliríkjanefndar um loftslagsbreyingar (IPCC).</t>
    </r>
    <r>
      <rPr>
        <sz val="11"/>
        <color theme="1"/>
        <rFont val="Avenir Next LT Pro"/>
        <family val="2"/>
        <scheme val="minor"/>
      </rPr>
      <t xml:space="preserve">
Greenhouse gas emissions inventory based on potency from the Intergovernmental Panel on Climate Change's (IPCC) 5th Assessment Report (AR5).</t>
    </r>
  </si>
  <si>
    <r>
      <t>Chanee Jónsdóttir Thianthong, Umhverfisstofnun</t>
    </r>
    <r>
      <rPr>
        <sz val="11"/>
        <color theme="1"/>
        <rFont val="Avenir Next LT Pro"/>
        <family val="2"/>
        <scheme val="minor"/>
      </rPr>
      <t>/Environment Agency of Iceland</t>
    </r>
  </si>
  <si>
    <r>
      <t>Rafn Helgason, Umhverfisstofnun</t>
    </r>
    <r>
      <rPr>
        <sz val="11"/>
        <color theme="1"/>
        <rFont val="Avenir Next LT Pro"/>
        <family val="2"/>
        <scheme val="minor"/>
      </rPr>
      <t>/Environment Agency of Iceland</t>
    </r>
  </si>
  <si>
    <r>
      <rPr>
        <b/>
        <sz val="11"/>
        <color theme="1"/>
        <rFont val="Avenir Next LT Pro"/>
        <family val="2"/>
      </rPr>
      <t>Losunartölurnar í skjalinu miða við ofangreinda dagsetningu. Losunarbókhald Íslands er í stöðugri endurskoðun og því geta losunartölurnar tekið breytingum.</t>
    </r>
    <r>
      <rPr>
        <sz val="11"/>
        <color theme="1"/>
        <rFont val="Avenir Next LT Pro"/>
        <family val="2"/>
      </rPr>
      <t xml:space="preserve">
The numbers in this document were last updated on the above date. Iceland's greenhouse gas inventory is under constant review and, as a result, the numbers can change from time to time.</t>
    </r>
  </si>
  <si>
    <r>
      <t xml:space="preserve">Síðast uppfært
</t>
    </r>
    <r>
      <rPr>
        <sz val="12"/>
        <color theme="1"/>
        <rFont val="Avenir Next LT Pro"/>
        <family val="2"/>
      </rPr>
      <t>Last updated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</si>
</sst>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%"/>
    <numFmt numFmtId="170" formatCode="_-* #,##0.00_-;\-* #,##0.00_-;_-* &quot;-&quot;_-;_-@_-"/>
  </numFmts>
  <fonts count="91" x14ac:knownFonts="1">
    <font>
      <sz val="11"/>
      <color theme="1"/>
      <name val="Avenir Next LT Pro"/>
      <family val="2"/>
      <scheme val="minor"/>
    </font>
    <font>
      <sz val="11"/>
      <color theme="1"/>
      <name val="Avenir Next LT Pro"/>
      <family val="2"/>
    </font>
    <font>
      <sz val="11"/>
      <color theme="1"/>
      <name val="Avenir Next LT Pro"/>
      <family val="2"/>
    </font>
    <font>
      <sz val="11"/>
      <color theme="1"/>
      <name val="Avenir Next LT Pro"/>
      <family val="2"/>
      <scheme val="minor"/>
    </font>
    <font>
      <b/>
      <sz val="11"/>
      <color theme="1"/>
      <name val="Avenir Next LT Pro"/>
      <family val="2"/>
      <scheme val="minor"/>
    </font>
    <font>
      <b/>
      <sz val="16"/>
      <color theme="1"/>
      <name val="Avenir Next LT Pro"/>
      <family val="2"/>
      <scheme val="minor"/>
    </font>
    <font>
      <sz val="11"/>
      <color theme="1"/>
      <name val="Avenir Next LT Pro"/>
      <family val="2"/>
    </font>
    <font>
      <b/>
      <sz val="24"/>
      <color theme="0"/>
      <name val="Avenir Next LT Pro"/>
      <family val="2"/>
    </font>
    <font>
      <sz val="11"/>
      <color rgb="FFFFFF00"/>
      <name val="Avenir Next LT Pro"/>
      <family val="2"/>
    </font>
    <font>
      <sz val="11"/>
      <color theme="0" tint="-0.14999847407452621"/>
      <name val="Avenir Next LT Pro"/>
      <family val="2"/>
    </font>
    <font>
      <b/>
      <sz val="12"/>
      <color theme="1"/>
      <name val="Avenir Next LT Pro"/>
      <family val="2"/>
    </font>
    <font>
      <b/>
      <sz val="12"/>
      <color rgb="FFFF6941"/>
      <name val="Avenir Next LT Pro"/>
      <family val="2"/>
    </font>
    <font>
      <b/>
      <sz val="12"/>
      <color rgb="FF41A86E"/>
      <name val="Avenir Next LT Pro"/>
      <family val="2"/>
    </font>
    <font>
      <b/>
      <sz val="12"/>
      <color rgb="FF0073B4"/>
      <name val="Avenir Next LT Pro"/>
      <family val="2"/>
    </font>
    <font>
      <b/>
      <sz val="12"/>
      <color rgb="FFFFAF73"/>
      <name val="Avenir Next LT Pro"/>
      <family val="2"/>
    </font>
    <font>
      <b/>
      <sz val="12"/>
      <color rgb="FF7FB9D9"/>
      <name val="Avenir Next LT Pro"/>
      <family val="2"/>
    </font>
    <font>
      <b/>
      <sz val="16"/>
      <color theme="1"/>
      <name val="Avenir Next LT Pro"/>
      <family val="2"/>
    </font>
    <font>
      <b/>
      <sz val="11"/>
      <color theme="1"/>
      <name val="Avenir Next LT Pro"/>
      <family val="2"/>
    </font>
    <font>
      <sz val="10"/>
      <color theme="1"/>
      <name val="Avenir Next LT Pro"/>
      <family val="2"/>
      <scheme val="minor"/>
    </font>
    <font>
      <sz val="8"/>
      <color theme="1"/>
      <name val="Avenir Next LT Pro"/>
      <family val="2"/>
      <scheme val="minor"/>
    </font>
    <font>
      <sz val="8"/>
      <color theme="1"/>
      <name val="Avenir Next LT Pro"/>
      <family val="2"/>
    </font>
    <font>
      <sz val="8"/>
      <name val="Avenir Next LT Pro"/>
      <family val="2"/>
      <scheme val="minor"/>
    </font>
    <font>
      <vertAlign val="subscript"/>
      <sz val="8"/>
      <name val="Avenir Next LT Pro"/>
      <family val="2"/>
      <scheme val="minor"/>
    </font>
    <font>
      <b/>
      <sz val="11"/>
      <name val="Avenir Next LT Pro"/>
      <family val="2"/>
      <scheme val="minor"/>
    </font>
    <font>
      <sz val="11"/>
      <name val="Avenir Next LT Pro"/>
      <family val="2"/>
      <scheme val="minor"/>
    </font>
    <font>
      <b/>
      <sz val="8"/>
      <color theme="1"/>
      <name val="Avenir Next LT Pro"/>
      <family val="2"/>
      <scheme val="minor"/>
    </font>
    <font>
      <b/>
      <sz val="24"/>
      <name val="Avenir Next LT Pro"/>
      <family val="2"/>
    </font>
    <font>
      <sz val="10"/>
      <name val="Avenir Next LT Pro"/>
      <family val="2"/>
      <scheme val="minor"/>
    </font>
    <font>
      <b/>
      <sz val="10"/>
      <color theme="1"/>
      <name val="Avenir Next LT Pro"/>
      <family val="2"/>
      <scheme val="minor"/>
    </font>
    <font>
      <b/>
      <sz val="10"/>
      <name val="Avenir Next LT Pro"/>
      <family val="2"/>
      <scheme val="minor"/>
    </font>
    <font>
      <sz val="10"/>
      <color theme="0" tint="-0.499984740745262"/>
      <name val="Avenir Next LT Pro"/>
      <family val="2"/>
      <scheme val="minor"/>
    </font>
    <font>
      <vertAlign val="subscript"/>
      <sz val="10"/>
      <name val="Avenir Next LT Pro"/>
      <family val="2"/>
      <scheme val="minor"/>
    </font>
    <font>
      <b/>
      <sz val="14"/>
      <color theme="0"/>
      <name val="Avenir Next LT Pro"/>
      <family val="2"/>
      <scheme val="minor"/>
    </font>
    <font>
      <sz val="14"/>
      <color theme="0"/>
      <name val="Avenir Next LT Pro"/>
      <family val="2"/>
      <scheme val="minor"/>
    </font>
    <font>
      <b/>
      <sz val="14"/>
      <name val="Avenir Next LT Pro"/>
      <family val="2"/>
      <scheme val="minor"/>
    </font>
    <font>
      <sz val="14"/>
      <name val="Avenir Next LT Pro"/>
      <family val="2"/>
      <scheme val="minor"/>
    </font>
    <font>
      <sz val="24"/>
      <name val="Avenir Next LT Pro"/>
      <family val="2"/>
      <scheme val="minor"/>
    </font>
    <font>
      <b/>
      <sz val="24"/>
      <name val="Avenir Next LT Pro"/>
      <family val="2"/>
      <scheme val="minor"/>
    </font>
    <font>
      <sz val="18"/>
      <color theme="1"/>
      <name val="Avenir Next LT Pro Demi"/>
      <family val="2"/>
      <scheme val="major"/>
    </font>
    <font>
      <sz val="11"/>
      <name val="Avenir Next LT Pro"/>
      <family val="2"/>
    </font>
    <font>
      <sz val="11"/>
      <color rgb="FF000000"/>
      <name val="Avenir Next LT Pro"/>
      <family val="2"/>
    </font>
    <font>
      <b/>
      <sz val="11"/>
      <name val="Avenir Next LT Pro"/>
      <family val="2"/>
    </font>
    <font>
      <vertAlign val="subscript"/>
      <sz val="8"/>
      <color theme="1"/>
      <name val="Avenir Next LT Pro"/>
      <family val="2"/>
      <scheme val="minor"/>
    </font>
    <font>
      <sz val="11"/>
      <name val="Calibri"/>
      <family val="2"/>
    </font>
    <font>
      <b/>
      <sz val="14"/>
      <color theme="1"/>
      <name val="Avenir Next LT Pro"/>
      <family val="2"/>
      <scheme val="minor"/>
    </font>
    <font>
      <b/>
      <sz val="14"/>
      <color theme="1"/>
      <name val="Avenir Next LT Pro"/>
      <family val="2"/>
    </font>
    <font>
      <b/>
      <sz val="14"/>
      <name val="Avenir Next LT Pro"/>
      <family val="2"/>
    </font>
    <font>
      <sz val="12"/>
      <color theme="0"/>
      <name val="Avenir Next LT Pro"/>
      <family val="2"/>
      <scheme val="minor"/>
    </font>
    <font>
      <b/>
      <sz val="12"/>
      <color theme="0"/>
      <name val="Avenir Next LT Pro"/>
      <family val="2"/>
      <scheme val="minor"/>
    </font>
    <font>
      <b/>
      <sz val="10"/>
      <color theme="3"/>
      <name val="Avenir Next LT Pro"/>
      <family val="2"/>
      <scheme val="minor"/>
    </font>
    <font>
      <sz val="8"/>
      <color theme="3"/>
      <name val="Avenir Next LT Pro"/>
      <family val="2"/>
      <scheme val="minor"/>
    </font>
    <font>
      <sz val="10"/>
      <color theme="3"/>
      <name val="Avenir Next LT Pro"/>
      <family val="2"/>
      <scheme val="minor"/>
    </font>
    <font>
      <b/>
      <sz val="11"/>
      <color theme="0"/>
      <name val="Avenir Next LT Pro"/>
      <family val="2"/>
      <scheme val="minor"/>
    </font>
    <font>
      <vertAlign val="subscript"/>
      <sz val="11"/>
      <color theme="1"/>
      <name val="Avenir Next LT Pro"/>
      <family val="2"/>
    </font>
    <font>
      <sz val="9"/>
      <name val="Avenir Next LT Pro"/>
      <family val="2"/>
      <scheme val="minor"/>
    </font>
    <font>
      <sz val="10"/>
      <color theme="0"/>
      <name val="Avenir Next LT Pro"/>
      <family val="2"/>
      <scheme val="minor"/>
    </font>
    <font>
      <sz val="8"/>
      <color theme="0" tint="-0.499984740745262"/>
      <name val="Avenir Next LT Pro"/>
      <family val="2"/>
      <scheme val="minor"/>
    </font>
    <font>
      <sz val="11"/>
      <color theme="0"/>
      <name val="Avenir Next LT Pro"/>
      <family val="2"/>
      <scheme val="minor"/>
    </font>
    <font>
      <vertAlign val="subscript"/>
      <sz val="10"/>
      <name val="Aptos Narrow"/>
      <family val="2"/>
    </font>
    <font>
      <sz val="11"/>
      <color theme="1"/>
      <name val="Aptos Narrow"/>
      <family val="2"/>
    </font>
    <font>
      <sz val="8.8000000000000007"/>
      <color theme="1"/>
      <name val="Avenir Next LT Pro"/>
      <family val="2"/>
    </font>
    <font>
      <sz val="9"/>
      <color theme="0"/>
      <name val="Avenir Next LT Pro"/>
      <family val="2"/>
      <scheme val="minor"/>
    </font>
    <font>
      <sz val="10"/>
      <color theme="0" tint="-0.499984740745262"/>
      <name val="Avenir Next LT Pro"/>
      <family val="2"/>
    </font>
    <font>
      <sz val="8"/>
      <color theme="0" tint="-0.499984740745262"/>
      <name val="Avenir Next LT Pro"/>
      <family val="2"/>
    </font>
    <font>
      <sz val="14"/>
      <color theme="0"/>
      <name val="Avenir Next LT Pro"/>
      <family val="2"/>
    </font>
    <font>
      <b/>
      <sz val="20"/>
      <color theme="0"/>
      <name val="Avenir Next LT Pro"/>
      <family val="2"/>
      <scheme val="minor"/>
    </font>
    <font>
      <b/>
      <sz val="24"/>
      <color theme="0"/>
      <name val="Avenir Next LT Pro"/>
      <family val="2"/>
      <scheme val="minor"/>
    </font>
    <font>
      <sz val="16"/>
      <color theme="0"/>
      <name val="Avenir Next LT Pro"/>
      <family val="2"/>
    </font>
    <font>
      <b/>
      <sz val="10"/>
      <color theme="1"/>
      <name val="Avenir Next LT Pro"/>
      <family val="2"/>
    </font>
    <font>
      <b/>
      <sz val="24"/>
      <color theme="7"/>
      <name val="Avenir Next LT Pro"/>
      <family val="2"/>
    </font>
    <font>
      <sz val="11"/>
      <color theme="0"/>
      <name val="Avenir Next LT Pro"/>
      <family val="2"/>
    </font>
    <font>
      <sz val="8"/>
      <color theme="0"/>
      <name val="Avenir Next LT Pro"/>
      <family val="2"/>
    </font>
    <font>
      <b/>
      <sz val="11"/>
      <color theme="0"/>
      <name val="Avenir Next LT Pro"/>
      <family val="2"/>
    </font>
    <font>
      <b/>
      <sz val="11"/>
      <color theme="0"/>
      <name val="Calibri"/>
      <family val="2"/>
    </font>
    <font>
      <b/>
      <vertAlign val="subscript"/>
      <sz val="10"/>
      <name val="Avenir Next LT Pro"/>
      <family val="2"/>
      <scheme val="minor"/>
    </font>
    <font>
      <b/>
      <sz val="14"/>
      <color theme="0"/>
      <name val="Avenir Next LT Pro"/>
      <family val="2"/>
    </font>
    <font>
      <b/>
      <sz val="14"/>
      <color theme="7"/>
      <name val="Avenir Next LT Pro"/>
      <family val="2"/>
    </font>
    <font>
      <b/>
      <sz val="20"/>
      <color theme="7"/>
      <name val="Avenir Next LT Pro"/>
      <family val="2"/>
      <scheme val="minor"/>
    </font>
    <font>
      <b/>
      <sz val="18"/>
      <color theme="0"/>
      <name val="Avenir Next LT Pro"/>
      <family val="2"/>
      <scheme val="minor"/>
    </font>
    <font>
      <sz val="10"/>
      <name val="Aptos Narrow"/>
      <family val="2"/>
    </font>
    <font>
      <b/>
      <sz val="24"/>
      <color rgb="FFFFD44B"/>
      <name val="Avenir Next LT Pro"/>
      <family val="2"/>
    </font>
    <font>
      <b/>
      <sz val="14"/>
      <color rgb="FFFFD44B"/>
      <name val="Avenir Next LT Pro"/>
      <family val="2"/>
    </font>
    <font>
      <sz val="8"/>
      <name val="Avenir Next LT Pro"/>
      <family val="2"/>
    </font>
    <font>
      <sz val="9"/>
      <color theme="0" tint="-0.499984740745262"/>
      <name val="Avenir Next LT Pro"/>
      <family val="2"/>
      <scheme val="minor"/>
    </font>
    <font>
      <vertAlign val="subscript"/>
      <sz val="8"/>
      <color theme="0" tint="-0.499984740745262"/>
      <name val="Avenir Next LT Pro"/>
      <family val="2"/>
      <scheme val="minor"/>
    </font>
    <font>
      <b/>
      <sz val="8"/>
      <color theme="3"/>
      <name val="Avenir Next LT Pro"/>
      <family val="2"/>
      <scheme val="minor"/>
    </font>
    <font>
      <b/>
      <sz val="22"/>
      <color theme="0"/>
      <name val="Avenir Next LT Pro"/>
      <family val="2"/>
      <scheme val="minor"/>
    </font>
    <font>
      <b/>
      <sz val="12"/>
      <color theme="7"/>
      <name val="Avenir Next LT Pro"/>
      <family val="2"/>
      <scheme val="minor"/>
    </font>
    <font>
      <b/>
      <sz val="20"/>
      <name val="Avenir Next LT Pro"/>
      <family val="2"/>
      <scheme val="minor"/>
    </font>
    <font>
      <sz val="11"/>
      <color rgb="FF000000"/>
      <name val="Avenir Next LT Pro"/>
      <family val="2"/>
      <scheme val="minor"/>
    </font>
    <font>
      <sz val="12"/>
      <color theme="1"/>
      <name val="Avenir Next LT Pro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2D41"/>
        <bgColor indexed="64"/>
      </patternFill>
    </fill>
    <fill>
      <patternFill patternType="solid">
        <fgColor rgb="FFEBE10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23A5D9"/>
        <bgColor indexed="64"/>
      </patternFill>
    </fill>
    <fill>
      <patternFill patternType="solid">
        <fgColor rgb="FFC9689E"/>
        <bgColor indexed="64"/>
      </patternFill>
    </fill>
    <fill>
      <patternFill patternType="solid">
        <fgColor rgb="FF63A280"/>
        <bgColor indexed="64"/>
      </patternFill>
    </fill>
    <fill>
      <patternFill patternType="solid">
        <fgColor rgb="FFF3DDE9"/>
        <bgColor indexed="64"/>
      </patternFill>
    </fill>
    <fill>
      <patternFill patternType="solid">
        <fgColor rgb="FF008AAC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855092"/>
        <bgColor indexed="64"/>
      </patternFill>
    </fill>
    <fill>
      <patternFill patternType="solid">
        <fgColor rgb="FF68A2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EE4F0"/>
        <bgColor indexed="64"/>
      </patternFill>
    </fill>
    <fill>
      <patternFill patternType="solid">
        <fgColor rgb="FF41A86E"/>
        <bgColor indexed="64"/>
      </patternFill>
    </fill>
    <fill>
      <patternFill patternType="solid">
        <fgColor rgb="FFE4FFB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712">
    <xf numFmtId="0" fontId="0" fillId="0" borderId="0" xfId="0"/>
    <xf numFmtId="0" fontId="0" fillId="2" borderId="0" xfId="0" applyFill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" fontId="6" fillId="2" borderId="0" xfId="0" applyNumberFormat="1" applyFont="1" applyFill="1" applyAlignment="1">
      <alignment vertical="center"/>
    </xf>
    <xf numFmtId="9" fontId="6" fillId="2" borderId="0" xfId="0" applyNumberFormat="1" applyFont="1" applyFill="1" applyAlignment="1">
      <alignment vertical="center"/>
    </xf>
    <xf numFmtId="9" fontId="6" fillId="2" borderId="0" xfId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9" fontId="17" fillId="2" borderId="0" xfId="1" applyFont="1" applyFill="1" applyBorder="1" applyAlignment="1">
      <alignment horizontal="center" vertical="center"/>
    </xf>
    <xf numFmtId="9" fontId="6" fillId="2" borderId="0" xfId="1" applyFont="1" applyFill="1" applyBorder="1"/>
    <xf numFmtId="9" fontId="6" fillId="2" borderId="0" xfId="0" applyNumberFormat="1" applyFont="1" applyFill="1"/>
    <xf numFmtId="1" fontId="6" fillId="2" borderId="0" xfId="0" applyNumberFormat="1" applyFont="1" applyFill="1"/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/>
    </xf>
    <xf numFmtId="1" fontId="27" fillId="0" borderId="0" xfId="0" applyNumberFormat="1" applyFont="1"/>
    <xf numFmtId="1" fontId="29" fillId="0" borderId="0" xfId="0" applyNumberFormat="1" applyFont="1"/>
    <xf numFmtId="0" fontId="24" fillId="0" borderId="0" xfId="0" applyFont="1"/>
    <xf numFmtId="0" fontId="23" fillId="0" borderId="0" xfId="0" applyFont="1"/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0" fillId="2" borderId="1" xfId="0" applyFill="1" applyBorder="1"/>
    <xf numFmtId="0" fontId="38" fillId="8" borderId="0" xfId="0" applyFont="1" applyFill="1" applyAlignment="1">
      <alignment vertical="center"/>
    </xf>
    <xf numFmtId="0" fontId="38" fillId="7" borderId="0" xfId="0" applyFont="1" applyFill="1" applyAlignment="1">
      <alignment vertical="center"/>
    </xf>
    <xf numFmtId="0" fontId="38" fillId="6" borderId="0" xfId="0" applyFont="1" applyFill="1" applyAlignment="1">
      <alignment vertical="center"/>
    </xf>
    <xf numFmtId="0" fontId="38" fillId="5" borderId="0" xfId="0" applyFont="1" applyFill="1" applyAlignment="1">
      <alignment vertical="center"/>
    </xf>
    <xf numFmtId="1" fontId="24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1" fillId="8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9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/>
    <xf numFmtId="9" fontId="17" fillId="2" borderId="3" xfId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9" fontId="17" fillId="2" borderId="4" xfId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1" fontId="40" fillId="10" borderId="2" xfId="0" applyNumberFormat="1" applyFont="1" applyFill="1" applyBorder="1" applyAlignment="1">
      <alignment vertical="center"/>
    </xf>
    <xf numFmtId="1" fontId="40" fillId="10" borderId="2" xfId="0" applyNumberFormat="1" applyFont="1" applyFill="1" applyBorder="1"/>
    <xf numFmtId="164" fontId="6" fillId="2" borderId="2" xfId="1" applyNumberFormat="1" applyFont="1" applyFill="1" applyBorder="1" applyAlignment="1">
      <alignment horizontal="center" vertical="center"/>
    </xf>
    <xf numFmtId="164" fontId="17" fillId="2" borderId="4" xfId="1" applyNumberFormat="1" applyFont="1" applyFill="1" applyBorder="1" applyAlignment="1">
      <alignment horizontal="center" vertical="center"/>
    </xf>
    <xf numFmtId="164" fontId="17" fillId="2" borderId="3" xfId="1" applyNumberFormat="1" applyFont="1" applyFill="1" applyBorder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24" fillId="2" borderId="0" xfId="0" applyNumberFormat="1" applyFont="1" applyFill="1" applyAlignment="1">
      <alignment horizontal="center" vertical="center"/>
    </xf>
    <xf numFmtId="164" fontId="24" fillId="2" borderId="0" xfId="1" applyNumberFormat="1" applyFont="1" applyFill="1" applyAlignment="1">
      <alignment horizontal="center" vertical="center"/>
    </xf>
    <xf numFmtId="164" fontId="24" fillId="2" borderId="0" xfId="0" applyNumberFormat="1" applyFont="1" applyFill="1" applyAlignment="1">
      <alignment horizontal="center" vertical="center"/>
    </xf>
    <xf numFmtId="0" fontId="17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64" fontId="24" fillId="2" borderId="0" xfId="1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top"/>
    </xf>
    <xf numFmtId="0" fontId="6" fillId="2" borderId="4" xfId="0" applyFont="1" applyFill="1" applyBorder="1"/>
    <xf numFmtId="165" fontId="24" fillId="2" borderId="5" xfId="0" applyNumberFormat="1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top"/>
    </xf>
    <xf numFmtId="0" fontId="21" fillId="11" borderId="4" xfId="0" applyFont="1" applyFill="1" applyBorder="1" applyAlignment="1">
      <alignment horizontal="center" vertical="top"/>
    </xf>
    <xf numFmtId="1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1" fontId="24" fillId="2" borderId="5" xfId="0" applyNumberFormat="1" applyFont="1" applyFill="1" applyBorder="1" applyAlignment="1">
      <alignment horizontal="center" vertical="center"/>
    </xf>
    <xf numFmtId="1" fontId="24" fillId="2" borderId="6" xfId="0" applyNumberFormat="1" applyFont="1" applyFill="1" applyBorder="1" applyAlignment="1">
      <alignment horizontal="center" vertical="center"/>
    </xf>
    <xf numFmtId="9" fontId="24" fillId="2" borderId="2" xfId="1" applyFont="1" applyFill="1" applyBorder="1" applyAlignment="1">
      <alignment horizontal="center" vertical="center"/>
    </xf>
    <xf numFmtId="9" fontId="24" fillId="2" borderId="0" xfId="1" applyFont="1" applyFill="1" applyBorder="1" applyAlignment="1">
      <alignment horizontal="center" vertical="center"/>
    </xf>
    <xf numFmtId="1" fontId="24" fillId="2" borderId="0" xfId="1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/>
    </xf>
    <xf numFmtId="9" fontId="24" fillId="2" borderId="3" xfId="1" applyFon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1" fontId="23" fillId="2" borderId="11" xfId="0" applyNumberFormat="1" applyFont="1" applyFill="1" applyBorder="1" applyAlignment="1">
      <alignment horizontal="center" vertical="center"/>
    </xf>
    <xf numFmtId="9" fontId="4" fillId="2" borderId="7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23" fillId="2" borderId="0" xfId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left" vertical="center"/>
    </xf>
    <xf numFmtId="1" fontId="6" fillId="2" borderId="4" xfId="0" applyNumberFormat="1" applyFont="1" applyFill="1" applyBorder="1" applyAlignment="1">
      <alignment horizontal="left" vertical="center" wrapText="1"/>
    </xf>
    <xf numFmtId="9" fontId="4" fillId="2" borderId="2" xfId="1" applyFont="1" applyFill="1" applyBorder="1" applyAlignment="1">
      <alignment horizontal="center" vertical="center"/>
    </xf>
    <xf numFmtId="164" fontId="23" fillId="2" borderId="2" xfId="1" applyNumberFormat="1" applyFont="1" applyFill="1" applyBorder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1" fontId="43" fillId="2" borderId="6" xfId="0" applyNumberFormat="1" applyFont="1" applyFill="1" applyBorder="1" applyAlignment="1">
      <alignment horizontal="center" vertical="center"/>
    </xf>
    <xf numFmtId="165" fontId="2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top"/>
    </xf>
    <xf numFmtId="0" fontId="20" fillId="2" borderId="0" xfId="0" applyFont="1" applyFill="1" applyAlignment="1">
      <alignment horizontal="left" vertical="center"/>
    </xf>
    <xf numFmtId="0" fontId="33" fillId="13" borderId="0" xfId="0" applyFont="1" applyFill="1" applyAlignment="1">
      <alignment vertical="center"/>
    </xf>
    <xf numFmtId="1" fontId="29" fillId="0" borderId="0" xfId="0" applyNumberFormat="1" applyFont="1" applyAlignment="1">
      <alignment vertical="center" wrapText="1"/>
    </xf>
    <xf numFmtId="0" fontId="21" fillId="8" borderId="2" xfId="0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9" fontId="6" fillId="2" borderId="3" xfId="1" applyFont="1" applyFill="1" applyBorder="1" applyAlignment="1">
      <alignment horizontal="center" vertical="center"/>
    </xf>
    <xf numFmtId="164" fontId="23" fillId="2" borderId="9" xfId="1" applyNumberFormat="1" applyFont="1" applyFill="1" applyBorder="1" applyAlignment="1">
      <alignment horizontal="center" vertical="center"/>
    </xf>
    <xf numFmtId="9" fontId="6" fillId="2" borderId="4" xfId="1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center" vertical="center"/>
    </xf>
    <xf numFmtId="1" fontId="40" fillId="10" borderId="4" xfId="0" applyNumberFormat="1" applyFont="1" applyFill="1" applyBorder="1"/>
    <xf numFmtId="164" fontId="6" fillId="2" borderId="4" xfId="1" applyNumberFormat="1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41" fillId="11" borderId="2" xfId="0" applyFont="1" applyFill="1" applyBorder="1" applyAlignment="1">
      <alignment vertical="center" wrapText="1"/>
    </xf>
    <xf numFmtId="0" fontId="41" fillId="8" borderId="2" xfId="0" applyFont="1" applyFill="1" applyBorder="1" applyAlignment="1">
      <alignment vertical="center" wrapText="1"/>
    </xf>
    <xf numFmtId="0" fontId="29" fillId="2" borderId="0" xfId="0" applyFont="1" applyFill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1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5" fontId="24" fillId="2" borderId="0" xfId="1" applyNumberFormat="1" applyFont="1" applyFill="1" applyBorder="1" applyAlignment="1">
      <alignment horizontal="center" vertical="center"/>
    </xf>
    <xf numFmtId="10" fontId="6" fillId="2" borderId="0" xfId="1" applyNumberFormat="1" applyFont="1" applyFill="1" applyBorder="1" applyAlignment="1">
      <alignment horizontal="center" vertical="center"/>
    </xf>
    <xf numFmtId="165" fontId="27" fillId="0" borderId="0" xfId="0" applyNumberFormat="1" applyFont="1"/>
    <xf numFmtId="10" fontId="6" fillId="2" borderId="2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 wrapText="1"/>
    </xf>
    <xf numFmtId="165" fontId="24" fillId="2" borderId="6" xfId="0" applyNumberFormat="1" applyFont="1" applyFill="1" applyBorder="1" applyAlignment="1">
      <alignment horizontal="center" vertical="center"/>
    </xf>
    <xf numFmtId="164" fontId="24" fillId="2" borderId="3" xfId="1" applyNumberFormat="1" applyFont="1" applyFill="1" applyBorder="1" applyAlignment="1">
      <alignment horizontal="center" vertical="center"/>
    </xf>
    <xf numFmtId="164" fontId="24" fillId="2" borderId="2" xfId="1" applyNumberFormat="1" applyFont="1" applyFill="1" applyBorder="1" applyAlignment="1">
      <alignment horizontal="center" vertical="center"/>
    </xf>
    <xf numFmtId="164" fontId="24" fillId="2" borderId="4" xfId="1" applyNumberFormat="1" applyFont="1" applyFill="1" applyBorder="1" applyAlignment="1">
      <alignment horizontal="center" vertical="center"/>
    </xf>
    <xf numFmtId="164" fontId="24" fillId="2" borderId="7" xfId="1" applyNumberFormat="1" applyFont="1" applyFill="1" applyBorder="1" applyAlignment="1">
      <alignment horizontal="center" vertical="center"/>
    </xf>
    <xf numFmtId="165" fontId="23" fillId="2" borderId="0" xfId="0" applyNumberFormat="1" applyFont="1" applyFill="1" applyAlignment="1">
      <alignment horizontal="center" vertical="center"/>
    </xf>
    <xf numFmtId="1" fontId="6" fillId="2" borderId="2" xfId="0" applyNumberFormat="1" applyFont="1" applyFill="1" applyBorder="1" applyAlignment="1">
      <alignment vertical="center"/>
    </xf>
    <xf numFmtId="2" fontId="24" fillId="2" borderId="5" xfId="0" applyNumberFormat="1" applyFont="1" applyFill="1" applyBorder="1" applyAlignment="1">
      <alignment horizontal="center" vertical="center"/>
    </xf>
    <xf numFmtId="10" fontId="24" fillId="2" borderId="4" xfId="1" applyNumberFormat="1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 vertical="center"/>
    </xf>
    <xf numFmtId="1" fontId="23" fillId="2" borderId="10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9" fontId="23" fillId="2" borderId="3" xfId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9" fontId="0" fillId="2" borderId="7" xfId="1" applyFont="1" applyFill="1" applyBorder="1" applyAlignment="1">
      <alignment horizontal="center" vertical="center"/>
    </xf>
    <xf numFmtId="10" fontId="24" fillId="2" borderId="2" xfId="1" applyNumberFormat="1" applyFont="1" applyFill="1" applyBorder="1" applyAlignment="1">
      <alignment horizontal="center" vertical="center"/>
    </xf>
    <xf numFmtId="10" fontId="23" fillId="2" borderId="9" xfId="1" applyNumberFormat="1" applyFont="1" applyFill="1" applyBorder="1" applyAlignment="1">
      <alignment horizontal="center" vertical="center"/>
    </xf>
    <xf numFmtId="9" fontId="24" fillId="2" borderId="7" xfId="1" applyFont="1" applyFill="1" applyBorder="1" applyAlignment="1">
      <alignment horizontal="center" vertical="center"/>
    </xf>
    <xf numFmtId="9" fontId="24" fillId="2" borderId="4" xfId="1" applyFont="1" applyFill="1" applyBorder="1" applyAlignment="1">
      <alignment horizontal="center" vertical="center"/>
    </xf>
    <xf numFmtId="9" fontId="23" fillId="2" borderId="8" xfId="1" applyFont="1" applyFill="1" applyBorder="1" applyAlignment="1">
      <alignment horizontal="center" vertical="center"/>
    </xf>
    <xf numFmtId="9" fontId="24" fillId="2" borderId="0" xfId="1" applyFont="1" applyFill="1" applyAlignment="1">
      <alignment horizontal="center" vertical="center"/>
    </xf>
    <xf numFmtId="9" fontId="24" fillId="2" borderId="0" xfId="0" applyNumberFormat="1" applyFont="1" applyFill="1" applyAlignment="1">
      <alignment horizontal="center" vertical="center"/>
    </xf>
    <xf numFmtId="166" fontId="6" fillId="2" borderId="2" xfId="1" applyNumberFormat="1" applyFont="1" applyFill="1" applyBorder="1" applyAlignment="1">
      <alignment horizontal="center" vertical="center"/>
    </xf>
    <xf numFmtId="10" fontId="6" fillId="2" borderId="4" xfId="1" applyNumberFormat="1" applyFont="1" applyFill="1" applyBorder="1" applyAlignment="1">
      <alignment horizontal="center" vertical="center"/>
    </xf>
    <xf numFmtId="10" fontId="17" fillId="2" borderId="4" xfId="1" applyNumberFormat="1" applyFont="1" applyFill="1" applyBorder="1" applyAlignment="1">
      <alignment horizontal="center" vertical="center"/>
    </xf>
    <xf numFmtId="9" fontId="4" fillId="2" borderId="9" xfId="0" applyNumberFormat="1" applyFont="1" applyFill="1" applyBorder="1" applyAlignment="1">
      <alignment horizontal="center" vertical="center"/>
    </xf>
    <xf numFmtId="165" fontId="21" fillId="0" borderId="0" xfId="0" applyNumberFormat="1" applyFont="1"/>
    <xf numFmtId="0" fontId="21" fillId="0" borderId="0" xfId="0" applyFont="1"/>
    <xf numFmtId="1" fontId="27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" fontId="6" fillId="2" borderId="7" xfId="0" applyNumberFormat="1" applyFont="1" applyFill="1" applyBorder="1" applyAlignment="1">
      <alignment horizontal="left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1" fontId="0" fillId="2" borderId="0" xfId="1" applyNumberFormat="1" applyFont="1" applyFill="1" applyBorder="1" applyAlignment="1">
      <alignment horizontal="center" vertical="center"/>
    </xf>
    <xf numFmtId="1" fontId="17" fillId="2" borderId="0" xfId="1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9" fontId="0" fillId="2" borderId="0" xfId="1" applyFont="1" applyFill="1" applyAlignment="1">
      <alignment horizontal="center" vertical="center"/>
    </xf>
    <xf numFmtId="0" fontId="21" fillId="11" borderId="3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10" fontId="17" fillId="2" borderId="0" xfId="1" applyNumberFormat="1" applyFont="1" applyFill="1" applyBorder="1" applyAlignment="1">
      <alignment horizontal="center" vertical="center"/>
    </xf>
    <xf numFmtId="1" fontId="39" fillId="2" borderId="2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9" fontId="23" fillId="2" borderId="4" xfId="1" applyFont="1" applyFill="1" applyBorder="1" applyAlignment="1">
      <alignment horizontal="center" vertical="center"/>
    </xf>
    <xf numFmtId="1" fontId="27" fillId="0" borderId="0" xfId="0" applyNumberFormat="1" applyFont="1" applyAlignment="1">
      <alignment horizontal="right" vertical="center"/>
    </xf>
    <xf numFmtId="1" fontId="56" fillId="0" borderId="0" xfId="0" applyNumberFormat="1" applyFont="1" applyAlignment="1">
      <alignment horizontal="left" vertical="center"/>
    </xf>
    <xf numFmtId="165" fontId="56" fillId="0" borderId="0" xfId="0" applyNumberFormat="1" applyFont="1"/>
    <xf numFmtId="0" fontId="56" fillId="0" borderId="0" xfId="0" applyFont="1"/>
    <xf numFmtId="0" fontId="27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/>
    <xf numFmtId="0" fontId="27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67" fontId="27" fillId="0" borderId="0" xfId="0" applyNumberFormat="1" applyFont="1"/>
    <xf numFmtId="168" fontId="27" fillId="0" borderId="0" xfId="0" applyNumberFormat="1" applyFont="1"/>
    <xf numFmtId="164" fontId="6" fillId="2" borderId="3" xfId="1" applyNumberFormat="1" applyFont="1" applyFill="1" applyBorder="1" applyAlignment="1">
      <alignment horizontal="center" vertical="center"/>
    </xf>
    <xf numFmtId="0" fontId="4" fillId="2" borderId="0" xfId="0" applyFont="1" applyFill="1"/>
    <xf numFmtId="1" fontId="23" fillId="2" borderId="6" xfId="0" applyNumberFormat="1" applyFont="1" applyFill="1" applyBorder="1" applyAlignment="1">
      <alignment horizontal="center" vertical="center"/>
    </xf>
    <xf numFmtId="9" fontId="4" fillId="2" borderId="9" xfId="1" applyFont="1" applyFill="1" applyBorder="1" applyAlignment="1">
      <alignment horizontal="center" vertical="center"/>
    </xf>
    <xf numFmtId="1" fontId="24" fillId="2" borderId="6" xfId="1" applyNumberFormat="1" applyFont="1" applyFill="1" applyBorder="1" applyAlignment="1">
      <alignment horizontal="center" vertical="center"/>
    </xf>
    <xf numFmtId="165" fontId="24" fillId="2" borderId="6" xfId="1" applyNumberFormat="1" applyFont="1" applyFill="1" applyBorder="1" applyAlignment="1">
      <alignment horizontal="center" vertical="center"/>
    </xf>
    <xf numFmtId="1" fontId="23" fillId="2" borderId="6" xfId="1" applyNumberFormat="1" applyFont="1" applyFill="1" applyBorder="1" applyAlignment="1">
      <alignment horizontal="center" vertical="center"/>
    </xf>
    <xf numFmtId="166" fontId="24" fillId="2" borderId="2" xfId="1" applyNumberFormat="1" applyFont="1" applyFill="1" applyBorder="1" applyAlignment="1">
      <alignment horizontal="center" vertical="center"/>
    </xf>
    <xf numFmtId="164" fontId="23" fillId="2" borderId="3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" fontId="24" fillId="2" borderId="5" xfId="1" applyNumberFormat="1" applyFont="1" applyFill="1" applyBorder="1" applyAlignment="1">
      <alignment horizontal="center" vertical="center"/>
    </xf>
    <xf numFmtId="2" fontId="23" fillId="2" borderId="5" xfId="1" applyNumberFormat="1" applyFont="1" applyFill="1" applyBorder="1" applyAlignment="1">
      <alignment horizontal="center" vertical="center"/>
    </xf>
    <xf numFmtId="9" fontId="23" fillId="2" borderId="10" xfId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4" fillId="2" borderId="0" xfId="0" applyNumberFormat="1" applyFont="1" applyFill="1" applyAlignment="1">
      <alignment horizontal="center"/>
    </xf>
    <xf numFmtId="0" fontId="34" fillId="9" borderId="0" xfId="0" applyFont="1" applyFill="1" applyAlignment="1">
      <alignment vertical="center"/>
    </xf>
    <xf numFmtId="0" fontId="35" fillId="9" borderId="0" xfId="0" applyFont="1" applyFill="1" applyAlignment="1">
      <alignment vertical="center"/>
    </xf>
    <xf numFmtId="1" fontId="56" fillId="0" borderId="0" xfId="0" applyNumberFormat="1" applyFont="1" applyAlignment="1">
      <alignment horizontal="center" vertical="center"/>
    </xf>
    <xf numFmtId="1" fontId="56" fillId="0" borderId="0" xfId="0" applyNumberFormat="1" applyFont="1"/>
    <xf numFmtId="1" fontId="29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54" fillId="2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27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" fontId="2" fillId="2" borderId="4" xfId="0" applyNumberFormat="1" applyFont="1" applyFill="1" applyBorder="1" applyAlignment="1">
      <alignment horizontal="left" vertical="center" wrapText="1"/>
    </xf>
    <xf numFmtId="0" fontId="41" fillId="6" borderId="2" xfId="0" applyFont="1" applyFill="1" applyBorder="1" applyAlignment="1">
      <alignment vertical="center" wrapText="1"/>
    </xf>
    <xf numFmtId="10" fontId="0" fillId="2" borderId="2" xfId="1" applyNumberFormat="1" applyFont="1" applyFill="1" applyBorder="1" applyAlignment="1">
      <alignment horizontal="center" vertical="center"/>
    </xf>
    <xf numFmtId="167" fontId="24" fillId="2" borderId="3" xfId="0" applyNumberFormat="1" applyFont="1" applyFill="1" applyBorder="1" applyAlignment="1">
      <alignment horizontal="center" vertical="center"/>
    </xf>
    <xf numFmtId="10" fontId="24" fillId="2" borderId="0" xfId="1" applyNumberFormat="1" applyFont="1" applyFill="1" applyBorder="1" applyAlignment="1">
      <alignment horizontal="center" vertical="center"/>
    </xf>
    <xf numFmtId="10" fontId="23" fillId="2" borderId="4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" fontId="61" fillId="2" borderId="0" xfId="0" applyNumberFormat="1" applyFont="1" applyFill="1" applyAlignment="1">
      <alignment horizontal="center" vertical="center"/>
    </xf>
    <xf numFmtId="0" fontId="38" fillId="11" borderId="0" xfId="0" applyFont="1" applyFill="1" applyAlignment="1">
      <alignment vertical="center"/>
    </xf>
    <xf numFmtId="0" fontId="62" fillId="2" borderId="2" xfId="0" applyFont="1" applyFill="1" applyBorder="1" applyAlignment="1">
      <alignment horizontal="left" vertical="center"/>
    </xf>
    <xf numFmtId="166" fontId="62" fillId="2" borderId="2" xfId="1" applyNumberFormat="1" applyFont="1" applyFill="1" applyBorder="1" applyAlignment="1">
      <alignment horizontal="center" vertical="center"/>
    </xf>
    <xf numFmtId="10" fontId="62" fillId="2" borderId="2" xfId="1" applyNumberFormat="1" applyFont="1" applyFill="1" applyBorder="1" applyAlignment="1">
      <alignment horizontal="center" vertical="center"/>
    </xf>
    <xf numFmtId="9" fontId="62" fillId="2" borderId="2" xfId="1" applyFont="1" applyFill="1" applyBorder="1" applyAlignment="1">
      <alignment horizontal="center" vertical="center"/>
    </xf>
    <xf numFmtId="9" fontId="62" fillId="2" borderId="0" xfId="1" applyFont="1" applyFill="1" applyBorder="1" applyAlignment="1">
      <alignment horizontal="center" vertical="center"/>
    </xf>
    <xf numFmtId="164" fontId="62" fillId="2" borderId="2" xfId="1" applyNumberFormat="1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left" vertical="center"/>
    </xf>
    <xf numFmtId="10" fontId="62" fillId="2" borderId="4" xfId="1" applyNumberFormat="1" applyFont="1" applyFill="1" applyBorder="1" applyAlignment="1">
      <alignment horizontal="center" vertical="center"/>
    </xf>
    <xf numFmtId="9" fontId="62" fillId="2" borderId="4" xfId="1" applyFont="1" applyFill="1" applyBorder="1" applyAlignment="1">
      <alignment horizontal="center" vertical="center"/>
    </xf>
    <xf numFmtId="9" fontId="62" fillId="2" borderId="3" xfId="1" applyFont="1" applyFill="1" applyBorder="1" applyAlignment="1">
      <alignment horizontal="center" vertical="center"/>
    </xf>
    <xf numFmtId="166" fontId="63" fillId="2" borderId="2" xfId="1" applyNumberFormat="1" applyFont="1" applyFill="1" applyBorder="1" applyAlignment="1">
      <alignment horizontal="center" vertical="center"/>
    </xf>
    <xf numFmtId="9" fontId="63" fillId="2" borderId="2" xfId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vertical="center" wrapText="1"/>
    </xf>
    <xf numFmtId="0" fontId="21" fillId="15" borderId="0" xfId="0" applyFont="1" applyFill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38" fillId="15" borderId="0" xfId="0" applyFont="1" applyFill="1" applyAlignment="1">
      <alignment vertical="center"/>
    </xf>
    <xf numFmtId="1" fontId="27" fillId="2" borderId="2" xfId="0" applyNumberFormat="1" applyFont="1" applyFill="1" applyBorder="1" applyAlignment="1">
      <alignment vertical="center"/>
    </xf>
    <xf numFmtId="1" fontId="27" fillId="2" borderId="4" xfId="0" applyNumberFormat="1" applyFont="1" applyFill="1" applyBorder="1" applyAlignment="1">
      <alignment vertical="center"/>
    </xf>
    <xf numFmtId="1" fontId="29" fillId="2" borderId="9" xfId="0" applyNumberFormat="1" applyFont="1" applyFill="1" applyBorder="1" applyAlignment="1">
      <alignment vertical="center"/>
    </xf>
    <xf numFmtId="0" fontId="66" fillId="9" borderId="0" xfId="0" applyFont="1" applyFill="1" applyAlignment="1">
      <alignment vertical="center"/>
    </xf>
    <xf numFmtId="9" fontId="68" fillId="2" borderId="0" xfId="1" applyFont="1" applyFill="1" applyBorder="1" applyAlignment="1">
      <alignment horizontal="center" vertical="center"/>
    </xf>
    <xf numFmtId="1" fontId="24" fillId="13" borderId="0" xfId="0" applyNumberFormat="1" applyFont="1" applyFill="1" applyAlignment="1">
      <alignment vertical="center"/>
    </xf>
    <xf numFmtId="1" fontId="23" fillId="13" borderId="0" xfId="0" applyNumberFormat="1" applyFont="1" applyFill="1" applyAlignment="1">
      <alignment horizontal="center" vertical="center"/>
    </xf>
    <xf numFmtId="1" fontId="23" fillId="13" borderId="0" xfId="0" applyNumberFormat="1" applyFont="1" applyFill="1" applyAlignment="1">
      <alignment vertical="center"/>
    </xf>
    <xf numFmtId="0" fontId="52" fillId="13" borderId="0" xfId="0" applyFont="1" applyFill="1" applyAlignment="1">
      <alignment horizontal="left" vertical="center"/>
    </xf>
    <xf numFmtId="0" fontId="52" fillId="13" borderId="0" xfId="0" applyFont="1" applyFill="1" applyAlignment="1">
      <alignment vertical="center"/>
    </xf>
    <xf numFmtId="1" fontId="30" fillId="2" borderId="0" xfId="0" applyNumberFormat="1" applyFont="1" applyFill="1"/>
    <xf numFmtId="2" fontId="25" fillId="2" borderId="0" xfId="0" applyNumberFormat="1" applyFont="1" applyFill="1" applyAlignment="1">
      <alignment horizontal="center" vertical="center"/>
    </xf>
    <xf numFmtId="164" fontId="18" fillId="2" borderId="0" xfId="1" applyNumberFormat="1" applyFont="1" applyFill="1" applyBorder="1"/>
    <xf numFmtId="2" fontId="19" fillId="2" borderId="0" xfId="0" applyNumberFormat="1" applyFont="1" applyFill="1" applyAlignment="1">
      <alignment horizontal="center" vertical="center"/>
    </xf>
    <xf numFmtId="0" fontId="28" fillId="2" borderId="0" xfId="0" applyFont="1" applyFill="1"/>
    <xf numFmtId="0" fontId="25" fillId="2" borderId="0" xfId="0" applyFont="1" applyFill="1" applyAlignment="1">
      <alignment horizontal="center" vertical="center"/>
    </xf>
    <xf numFmtId="2" fontId="23" fillId="2" borderId="11" xfId="0" applyNumberFormat="1" applyFont="1" applyFill="1" applyBorder="1" applyAlignment="1">
      <alignment horizontal="center" vertical="center"/>
    </xf>
    <xf numFmtId="10" fontId="0" fillId="2" borderId="4" xfId="1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left" vertical="center" wrapText="1"/>
    </xf>
    <xf numFmtId="3" fontId="24" fillId="2" borderId="6" xfId="1" applyNumberFormat="1" applyFont="1" applyFill="1" applyBorder="1" applyAlignment="1">
      <alignment horizontal="center" vertical="center"/>
    </xf>
    <xf numFmtId="1" fontId="57" fillId="16" borderId="0" xfId="0" applyNumberFormat="1" applyFont="1" applyFill="1" applyAlignment="1">
      <alignment vertical="center"/>
    </xf>
    <xf numFmtId="0" fontId="57" fillId="16" borderId="2" xfId="0" applyFont="1" applyFill="1" applyBorder="1" applyAlignment="1">
      <alignment vertical="center"/>
    </xf>
    <xf numFmtId="165" fontId="57" fillId="16" borderId="5" xfId="0" applyNumberFormat="1" applyFont="1" applyFill="1" applyBorder="1" applyAlignment="1">
      <alignment vertical="center"/>
    </xf>
    <xf numFmtId="164" fontId="57" fillId="16" borderId="0" xfId="0" applyNumberFormat="1" applyFont="1" applyFill="1" applyAlignment="1">
      <alignment vertical="center"/>
    </xf>
    <xf numFmtId="49" fontId="71" fillId="16" borderId="0" xfId="0" applyNumberFormat="1" applyFont="1" applyFill="1" applyAlignment="1">
      <alignment horizontal="left" vertical="center" wrapText="1"/>
    </xf>
    <xf numFmtId="49" fontId="71" fillId="16" borderId="4" xfId="0" applyNumberFormat="1" applyFont="1" applyFill="1" applyBorder="1" applyAlignment="1">
      <alignment horizontal="left" vertical="center" wrapText="1"/>
    </xf>
    <xf numFmtId="0" fontId="72" fillId="16" borderId="2" xfId="0" applyFont="1" applyFill="1" applyBorder="1" applyAlignment="1">
      <alignment horizontal="left" vertical="center" wrapText="1"/>
    </xf>
    <xf numFmtId="1" fontId="52" fillId="16" borderId="5" xfId="0" applyNumberFormat="1" applyFont="1" applyFill="1" applyBorder="1" applyAlignment="1">
      <alignment horizontal="center" vertical="center"/>
    </xf>
    <xf numFmtId="9" fontId="52" fillId="16" borderId="0" xfId="1" applyFont="1" applyFill="1" applyBorder="1" applyAlignment="1">
      <alignment horizontal="center" vertical="center"/>
    </xf>
    <xf numFmtId="2" fontId="52" fillId="16" borderId="5" xfId="1" applyNumberFormat="1" applyFont="1" applyFill="1" applyBorder="1" applyAlignment="1">
      <alignment horizontal="center" vertical="center"/>
    </xf>
    <xf numFmtId="1" fontId="73" fillId="16" borderId="6" xfId="0" applyNumberFormat="1" applyFont="1" applyFill="1" applyBorder="1" applyAlignment="1">
      <alignment horizontal="center" vertical="center"/>
    </xf>
    <xf numFmtId="0" fontId="52" fillId="16" borderId="4" xfId="0" applyFont="1" applyFill="1" applyBorder="1" applyAlignment="1">
      <alignment horizontal="center" vertical="center"/>
    </xf>
    <xf numFmtId="165" fontId="73" fillId="16" borderId="6" xfId="0" applyNumberFormat="1" applyFont="1" applyFill="1" applyBorder="1" applyAlignment="1">
      <alignment horizontal="center" vertical="center"/>
    </xf>
    <xf numFmtId="1" fontId="52" fillId="16" borderId="6" xfId="0" applyNumberFormat="1" applyFont="1" applyFill="1" applyBorder="1" applyAlignment="1">
      <alignment horizontal="center" vertical="center"/>
    </xf>
    <xf numFmtId="0" fontId="72" fillId="17" borderId="4" xfId="0" applyFont="1" applyFill="1" applyBorder="1" applyAlignment="1">
      <alignment horizontal="left" vertical="center" wrapText="1"/>
    </xf>
    <xf numFmtId="1" fontId="52" fillId="17" borderId="6" xfId="0" applyNumberFormat="1" applyFont="1" applyFill="1" applyBorder="1" applyAlignment="1">
      <alignment horizontal="center" vertical="center"/>
    </xf>
    <xf numFmtId="9" fontId="52" fillId="17" borderId="4" xfId="1" applyFont="1" applyFill="1" applyBorder="1" applyAlignment="1">
      <alignment horizontal="center" vertical="center"/>
    </xf>
    <xf numFmtId="1" fontId="52" fillId="17" borderId="6" xfId="1" applyNumberFormat="1" applyFont="1" applyFill="1" applyBorder="1" applyAlignment="1">
      <alignment horizontal="center" vertical="center"/>
    </xf>
    <xf numFmtId="164" fontId="52" fillId="17" borderId="4" xfId="1" applyNumberFormat="1" applyFont="1" applyFill="1" applyBorder="1" applyAlignment="1">
      <alignment horizontal="center" vertical="center"/>
    </xf>
    <xf numFmtId="9" fontId="52" fillId="17" borderId="3" xfId="1" applyFont="1" applyFill="1" applyBorder="1" applyAlignment="1">
      <alignment horizontal="center" vertical="center"/>
    </xf>
    <xf numFmtId="1" fontId="52" fillId="18" borderId="6" xfId="0" applyNumberFormat="1" applyFont="1" applyFill="1" applyBorder="1" applyAlignment="1">
      <alignment horizontal="center" vertical="center"/>
    </xf>
    <xf numFmtId="9" fontId="52" fillId="18" borderId="9" xfId="1" applyFont="1" applyFill="1" applyBorder="1" applyAlignment="1">
      <alignment horizontal="center" vertical="center"/>
    </xf>
    <xf numFmtId="1" fontId="52" fillId="18" borderId="6" xfId="1" applyNumberFormat="1" applyFont="1" applyFill="1" applyBorder="1" applyAlignment="1">
      <alignment horizontal="center" vertical="center"/>
    </xf>
    <xf numFmtId="164" fontId="52" fillId="18" borderId="4" xfId="1" applyNumberFormat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0" fontId="7" fillId="17" borderId="0" xfId="0" applyFont="1" applyFill="1" applyAlignment="1">
      <alignment horizontal="center" vertical="center"/>
    </xf>
    <xf numFmtId="0" fontId="41" fillId="19" borderId="2" xfId="0" applyFont="1" applyFill="1" applyBorder="1" applyAlignment="1">
      <alignment vertical="center" wrapText="1"/>
    </xf>
    <xf numFmtId="0" fontId="21" fillId="19" borderId="0" xfId="0" applyFont="1" applyFill="1" applyAlignment="1">
      <alignment horizontal="center" vertical="center"/>
    </xf>
    <xf numFmtId="0" fontId="21" fillId="19" borderId="2" xfId="0" applyFont="1" applyFill="1" applyBorder="1" applyAlignment="1">
      <alignment horizontal="center" vertical="center"/>
    </xf>
    <xf numFmtId="0" fontId="38" fillId="19" borderId="0" xfId="0" applyFont="1" applyFill="1" applyAlignment="1">
      <alignment vertical="center"/>
    </xf>
    <xf numFmtId="0" fontId="41" fillId="15" borderId="2" xfId="0" applyFont="1" applyFill="1" applyBorder="1" applyAlignment="1">
      <alignment vertical="center" wrapText="1"/>
    </xf>
    <xf numFmtId="2" fontId="27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9" fontId="27" fillId="20" borderId="0" xfId="1" applyFont="1" applyFill="1" applyAlignment="1">
      <alignment horizontal="center" vertical="center"/>
    </xf>
    <xf numFmtId="0" fontId="35" fillId="20" borderId="0" xfId="0" applyFont="1" applyFill="1" applyAlignment="1">
      <alignment vertical="center"/>
    </xf>
    <xf numFmtId="0" fontId="66" fillId="20" borderId="0" xfId="0" applyFont="1" applyFill="1" applyAlignment="1">
      <alignment horizontal="left" vertical="center"/>
    </xf>
    <xf numFmtId="0" fontId="55" fillId="21" borderId="0" xfId="0" applyFont="1" applyFill="1" applyAlignment="1">
      <alignment horizontal="center" vertical="center"/>
    </xf>
    <xf numFmtId="0" fontId="33" fillId="21" borderId="0" xfId="0" applyFont="1" applyFill="1" applyAlignment="1">
      <alignment vertical="center"/>
    </xf>
    <xf numFmtId="0" fontId="37" fillId="21" borderId="0" xfId="0" applyFont="1" applyFill="1" applyAlignment="1">
      <alignment horizontal="left" vertical="center"/>
    </xf>
    <xf numFmtId="0" fontId="27" fillId="22" borderId="0" xfId="0" applyFont="1" applyFill="1" applyAlignment="1">
      <alignment horizontal="center" vertical="center"/>
    </xf>
    <xf numFmtId="165" fontId="35" fillId="22" borderId="0" xfId="0" applyNumberFormat="1" applyFont="1" applyFill="1" applyAlignment="1">
      <alignment horizontal="center" vertical="center"/>
    </xf>
    <xf numFmtId="165" fontId="35" fillId="22" borderId="0" xfId="0" applyNumberFormat="1" applyFont="1" applyFill="1" applyAlignment="1">
      <alignment vertical="center"/>
    </xf>
    <xf numFmtId="1" fontId="35" fillId="22" borderId="0" xfId="0" applyNumberFormat="1" applyFont="1" applyFill="1" applyAlignment="1">
      <alignment vertical="center"/>
    </xf>
    <xf numFmtId="0" fontId="35" fillId="22" borderId="0" xfId="0" applyFont="1" applyFill="1" applyAlignment="1">
      <alignment vertical="center"/>
    </xf>
    <xf numFmtId="0" fontId="66" fillId="22" borderId="0" xfId="0" applyFont="1" applyFill="1" applyAlignment="1">
      <alignment horizontal="left" vertical="center" wrapText="1"/>
    </xf>
    <xf numFmtId="0" fontId="55" fillId="22" borderId="0" xfId="0" applyFont="1" applyFill="1" applyAlignment="1">
      <alignment horizontal="center" vertical="center"/>
    </xf>
    <xf numFmtId="0" fontId="33" fillId="22" borderId="0" xfId="0" applyFont="1" applyFill="1" applyAlignment="1">
      <alignment vertical="center"/>
    </xf>
    <xf numFmtId="0" fontId="66" fillId="23" borderId="0" xfId="0" applyFont="1" applyFill="1" applyAlignment="1">
      <alignment horizontal="left" vertical="center"/>
    </xf>
    <xf numFmtId="0" fontId="55" fillId="23" borderId="0" xfId="0" applyFont="1" applyFill="1" applyAlignment="1">
      <alignment horizontal="center" vertical="center"/>
    </xf>
    <xf numFmtId="0" fontId="33" fillId="23" borderId="0" xfId="0" applyFont="1" applyFill="1" applyAlignment="1">
      <alignment vertical="center"/>
    </xf>
    <xf numFmtId="0" fontId="66" fillId="24" borderId="0" xfId="0" applyFont="1" applyFill="1" applyAlignment="1">
      <alignment horizontal="left" vertical="center"/>
    </xf>
    <xf numFmtId="0" fontId="55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7" fillId="20" borderId="0" xfId="0" applyFont="1" applyFill="1" applyAlignment="1">
      <alignment vertical="center"/>
    </xf>
    <xf numFmtId="0" fontId="7" fillId="20" borderId="0" xfId="0" applyFont="1" applyFill="1" applyAlignment="1">
      <alignment horizontal="center" vertical="center"/>
    </xf>
    <xf numFmtId="0" fontId="17" fillId="8" borderId="0" xfId="0" applyFont="1" applyFill="1" applyAlignment="1">
      <alignment vertical="center" wrapText="1"/>
    </xf>
    <xf numFmtId="0" fontId="21" fillId="8" borderId="0" xfId="0" applyFont="1" applyFill="1" applyAlignment="1">
      <alignment horizontal="center" vertical="top"/>
    </xf>
    <xf numFmtId="0" fontId="21" fillId="8" borderId="2" xfId="0" applyFont="1" applyFill="1" applyBorder="1" applyAlignment="1">
      <alignment horizontal="center" vertical="top"/>
    </xf>
    <xf numFmtId="0" fontId="26" fillId="21" borderId="0" xfId="0" applyFont="1" applyFill="1" applyAlignment="1">
      <alignment vertical="center"/>
    </xf>
    <xf numFmtId="0" fontId="26" fillId="21" borderId="0" xfId="0" applyFont="1" applyFill="1" applyAlignment="1">
      <alignment horizontal="center" vertical="center"/>
    </xf>
    <xf numFmtId="0" fontId="7" fillId="22" borderId="0" xfId="0" applyFont="1" applyFill="1" applyAlignment="1">
      <alignment vertical="center"/>
    </xf>
    <xf numFmtId="0" fontId="7" fillId="22" borderId="0" xfId="0" applyFont="1" applyFill="1" applyAlignment="1">
      <alignment horizontal="left" vertical="center" wrapText="1"/>
    </xf>
    <xf numFmtId="0" fontId="7" fillId="22" borderId="0" xfId="0" applyFont="1" applyFill="1" applyAlignment="1">
      <alignment horizontal="center" vertical="center"/>
    </xf>
    <xf numFmtId="0" fontId="17" fillId="25" borderId="2" xfId="0" applyFont="1" applyFill="1" applyBorder="1" applyAlignment="1">
      <alignment vertical="center" wrapText="1"/>
    </xf>
    <xf numFmtId="0" fontId="21" fillId="25" borderId="0" xfId="0" applyFont="1" applyFill="1" applyAlignment="1">
      <alignment horizontal="center" vertical="center"/>
    </xf>
    <xf numFmtId="0" fontId="21" fillId="25" borderId="2" xfId="0" applyFont="1" applyFill="1" applyBorder="1" applyAlignment="1">
      <alignment horizontal="center" vertical="center"/>
    </xf>
    <xf numFmtId="0" fontId="38" fillId="25" borderId="0" xfId="0" applyFont="1" applyFill="1" applyAlignment="1">
      <alignment vertical="center"/>
    </xf>
    <xf numFmtId="0" fontId="7" fillId="23" borderId="0" xfId="0" applyFont="1" applyFill="1" applyAlignment="1">
      <alignment vertical="center"/>
    </xf>
    <xf numFmtId="0" fontId="7" fillId="23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64" fillId="22" borderId="0" xfId="0" applyFont="1" applyFill="1" applyAlignment="1">
      <alignment horizontal="left" vertical="top"/>
    </xf>
    <xf numFmtId="1" fontId="29" fillId="0" borderId="0" xfId="0" applyNumberFormat="1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2" fontId="56" fillId="0" borderId="0" xfId="0" applyNumberFormat="1" applyFont="1"/>
    <xf numFmtId="170" fontId="56" fillId="0" borderId="0" xfId="2" applyNumberFormat="1" applyFont="1"/>
    <xf numFmtId="0" fontId="5" fillId="2" borderId="0" xfId="0" applyFont="1" applyFill="1" applyAlignment="1">
      <alignment vertical="center"/>
    </xf>
    <xf numFmtId="9" fontId="6" fillId="2" borderId="0" xfId="1" applyFont="1" applyFill="1" applyBorder="1" applyAlignment="1">
      <alignment vertical="center"/>
    </xf>
    <xf numFmtId="0" fontId="64" fillId="17" borderId="0" xfId="0" applyFont="1" applyFill="1" applyAlignment="1">
      <alignment vertical="top"/>
    </xf>
    <xf numFmtId="0" fontId="69" fillId="17" borderId="0" xfId="0" applyFont="1" applyFill="1" applyAlignment="1">
      <alignment vertical="top"/>
    </xf>
    <xf numFmtId="0" fontId="69" fillId="17" borderId="0" xfId="0" applyFont="1" applyFill="1" applyAlignment="1">
      <alignment horizontal="center" vertical="top"/>
    </xf>
    <xf numFmtId="0" fontId="7" fillId="17" borderId="0" xfId="0" applyFont="1" applyFill="1"/>
    <xf numFmtId="0" fontId="7" fillId="17" borderId="0" xfId="0" applyFont="1" applyFill="1" applyAlignment="1">
      <alignment horizontal="center"/>
    </xf>
    <xf numFmtId="0" fontId="7" fillId="16" borderId="0" xfId="0" applyFont="1" applyFill="1" applyAlignment="1">
      <alignment vertical="top"/>
    </xf>
    <xf numFmtId="0" fontId="7" fillId="16" borderId="0" xfId="0" applyFont="1" applyFill="1" applyAlignment="1">
      <alignment horizontal="center" vertical="top"/>
    </xf>
    <xf numFmtId="0" fontId="7" fillId="16" borderId="0" xfId="0" applyFont="1" applyFill="1"/>
    <xf numFmtId="0" fontId="7" fillId="16" borderId="0" xfId="0" applyFont="1" applyFill="1" applyAlignment="1">
      <alignment horizontal="center"/>
    </xf>
    <xf numFmtId="0" fontId="26" fillId="16" borderId="0" xfId="0" applyFont="1" applyFill="1"/>
    <xf numFmtId="0" fontId="26" fillId="16" borderId="0" xfId="0" applyFont="1" applyFill="1" applyAlignment="1">
      <alignment horizontal="center"/>
    </xf>
    <xf numFmtId="0" fontId="64" fillId="16" borderId="0" xfId="0" applyFont="1" applyFill="1" applyAlignment="1">
      <alignment vertical="top"/>
    </xf>
    <xf numFmtId="0" fontId="26" fillId="16" borderId="0" xfId="0" applyFont="1" applyFill="1" applyAlignment="1">
      <alignment vertical="top"/>
    </xf>
    <xf numFmtId="0" fontId="26" fillId="16" borderId="0" xfId="0" applyFont="1" applyFill="1" applyAlignment="1">
      <alignment horizontal="center" vertical="top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/>
    </xf>
    <xf numFmtId="0" fontId="7" fillId="22" borderId="0" xfId="0" applyFont="1" applyFill="1"/>
    <xf numFmtId="0" fontId="7" fillId="22" borderId="0" xfId="0" applyFont="1" applyFill="1" applyAlignment="1">
      <alignment horizontal="center"/>
    </xf>
    <xf numFmtId="0" fontId="7" fillId="14" borderId="0" xfId="0" applyFont="1" applyFill="1" applyAlignment="1">
      <alignment vertical="top"/>
    </xf>
    <xf numFmtId="0" fontId="64" fillId="14" borderId="0" xfId="0" applyFont="1" applyFill="1" applyAlignment="1">
      <alignment horizontal="left" vertical="top"/>
    </xf>
    <xf numFmtId="0" fontId="7" fillId="14" borderId="0" xfId="0" applyFont="1" applyFill="1" applyAlignment="1">
      <alignment horizontal="left" vertical="top" wrapText="1"/>
    </xf>
    <xf numFmtId="0" fontId="7" fillId="14" borderId="0" xfId="0" applyFont="1" applyFill="1" applyAlignment="1">
      <alignment horizontal="center" vertical="top"/>
    </xf>
    <xf numFmtId="0" fontId="7" fillId="14" borderId="0" xfId="0" applyFont="1" applyFill="1"/>
    <xf numFmtId="0" fontId="7" fillId="14" borderId="0" xfId="0" applyFont="1" applyFill="1" applyAlignment="1">
      <alignment horizontal="center"/>
    </xf>
    <xf numFmtId="0" fontId="33" fillId="13" borderId="0" xfId="0" applyFont="1" applyFill="1" applyAlignment="1">
      <alignment horizontal="left" vertical="top"/>
    </xf>
    <xf numFmtId="9" fontId="52" fillId="16" borderId="3" xfId="1" applyFont="1" applyFill="1" applyBorder="1" applyAlignment="1">
      <alignment horizontal="center" vertical="center"/>
    </xf>
    <xf numFmtId="1" fontId="52" fillId="18" borderId="6" xfId="0" applyNumberFormat="1" applyFont="1" applyFill="1" applyBorder="1" applyAlignment="1">
      <alignment horizontal="left" vertical="center"/>
    </xf>
    <xf numFmtId="10" fontId="17" fillId="2" borderId="3" xfId="1" applyNumberFormat="1" applyFont="1" applyFill="1" applyBorder="1" applyAlignment="1">
      <alignment horizontal="center" vertical="center"/>
    </xf>
    <xf numFmtId="164" fontId="23" fillId="2" borderId="8" xfId="1" applyNumberFormat="1" applyFont="1" applyFill="1" applyBorder="1" applyAlignment="1">
      <alignment horizontal="center" vertical="center"/>
    </xf>
    <xf numFmtId="9" fontId="23" fillId="2" borderId="9" xfId="1" applyFont="1" applyFill="1" applyBorder="1" applyAlignment="1">
      <alignment horizontal="center" vertical="center"/>
    </xf>
    <xf numFmtId="10" fontId="23" fillId="2" borderId="0" xfId="1" applyNumberFormat="1" applyFont="1" applyFill="1" applyBorder="1" applyAlignment="1">
      <alignment horizontal="center" vertical="center"/>
    </xf>
    <xf numFmtId="10" fontId="23" fillId="2" borderId="2" xfId="1" applyNumberFormat="1" applyFont="1" applyFill="1" applyBorder="1" applyAlignment="1">
      <alignment horizontal="center" vertical="center"/>
    </xf>
    <xf numFmtId="0" fontId="65" fillId="17" borderId="0" xfId="0" applyFont="1" applyFill="1" applyAlignment="1">
      <alignment vertical="center"/>
    </xf>
    <xf numFmtId="0" fontId="32" fillId="17" borderId="0" xfId="0" applyFont="1" applyFill="1" applyAlignment="1">
      <alignment vertical="center"/>
    </xf>
    <xf numFmtId="0" fontId="33" fillId="17" borderId="0" xfId="0" applyFont="1" applyFill="1" applyAlignment="1">
      <alignment horizontal="center" vertical="center"/>
    </xf>
    <xf numFmtId="0" fontId="33" fillId="17" borderId="0" xfId="0" applyFont="1" applyFill="1" applyAlignment="1">
      <alignment vertical="center"/>
    </xf>
    <xf numFmtId="0" fontId="33" fillId="17" borderId="0" xfId="0" applyFont="1" applyFill="1" applyAlignment="1">
      <alignment vertical="top"/>
    </xf>
    <xf numFmtId="0" fontId="65" fillId="17" borderId="0" xfId="0" applyFont="1" applyFill="1"/>
    <xf numFmtId="0" fontId="66" fillId="16" borderId="0" xfId="0" applyFont="1" applyFill="1"/>
    <xf numFmtId="0" fontId="78" fillId="16" borderId="0" xfId="0" applyFont="1" applyFill="1"/>
    <xf numFmtId="0" fontId="33" fillId="16" borderId="0" xfId="0" applyFont="1" applyFill="1" applyAlignment="1">
      <alignment horizontal="center"/>
    </xf>
    <xf numFmtId="0" fontId="33" fillId="16" borderId="0" xfId="0" applyFont="1" applyFill="1"/>
    <xf numFmtId="0" fontId="33" fillId="16" borderId="0" xfId="0" applyFont="1" applyFill="1" applyAlignment="1">
      <alignment horizontal="left" vertical="top"/>
    </xf>
    <xf numFmtId="169" fontId="52" fillId="16" borderId="2" xfId="1" applyNumberFormat="1" applyFont="1" applyFill="1" applyBorder="1" applyAlignment="1">
      <alignment horizontal="center" vertical="center"/>
    </xf>
    <xf numFmtId="10" fontId="52" fillId="18" borderId="3" xfId="1" applyNumberFormat="1" applyFont="1" applyFill="1" applyBorder="1" applyAlignment="1">
      <alignment horizontal="center" vertical="center"/>
    </xf>
    <xf numFmtId="0" fontId="66" fillId="13" borderId="0" xfId="0" applyFont="1" applyFill="1"/>
    <xf numFmtId="0" fontId="66" fillId="22" borderId="0" xfId="0" applyFont="1" applyFill="1" applyAlignment="1">
      <alignment horizontal="left" wrapText="1"/>
    </xf>
    <xf numFmtId="0" fontId="33" fillId="22" borderId="0" xfId="0" applyFont="1" applyFill="1" applyAlignment="1">
      <alignment horizontal="left" vertical="top" wrapText="1"/>
    </xf>
    <xf numFmtId="0" fontId="27" fillId="22" borderId="0" xfId="0" applyFont="1" applyFill="1" applyAlignment="1">
      <alignment horizontal="center" vertical="top"/>
    </xf>
    <xf numFmtId="0" fontId="35" fillId="22" borderId="0" xfId="0" applyFont="1" applyFill="1" applyAlignment="1">
      <alignment vertical="top"/>
    </xf>
    <xf numFmtId="0" fontId="66" fillId="14" borderId="0" xfId="0" applyFont="1" applyFill="1"/>
    <xf numFmtId="0" fontId="32" fillId="14" borderId="0" xfId="0" applyFont="1" applyFill="1" applyAlignment="1">
      <alignment wrapText="1"/>
    </xf>
    <xf numFmtId="165" fontId="33" fillId="14" borderId="0" xfId="0" applyNumberFormat="1" applyFont="1" applyFill="1" applyAlignment="1">
      <alignment horizontal="center"/>
    </xf>
    <xf numFmtId="165" fontId="33" fillId="14" borderId="0" xfId="0" applyNumberFormat="1" applyFont="1" applyFill="1"/>
    <xf numFmtId="1" fontId="33" fillId="14" borderId="0" xfId="0" applyNumberFormat="1" applyFont="1" applyFill="1"/>
    <xf numFmtId="0" fontId="33" fillId="14" borderId="0" xfId="0" applyFont="1" applyFill="1"/>
    <xf numFmtId="0" fontId="33" fillId="14" borderId="0" xfId="0" applyFont="1" applyFill="1" applyAlignment="1">
      <alignment vertical="top"/>
    </xf>
    <xf numFmtId="0" fontId="32" fillId="14" borderId="0" xfId="0" applyFont="1" applyFill="1" applyAlignment="1">
      <alignment vertical="top" wrapText="1"/>
    </xf>
    <xf numFmtId="0" fontId="29" fillId="11" borderId="0" xfId="0" applyFont="1" applyFill="1" applyAlignment="1">
      <alignment horizontal="left" vertical="center"/>
    </xf>
    <xf numFmtId="0" fontId="27" fillId="11" borderId="0" xfId="0" applyFont="1" applyFill="1" applyAlignment="1">
      <alignment horizontal="left" vertical="center"/>
    </xf>
    <xf numFmtId="165" fontId="51" fillId="11" borderId="0" xfId="0" applyNumberFormat="1" applyFont="1" applyFill="1" applyAlignment="1">
      <alignment vertical="center"/>
    </xf>
    <xf numFmtId="0" fontId="50" fillId="11" borderId="0" xfId="0" applyFont="1" applyFill="1" applyAlignment="1">
      <alignment horizontal="center" vertical="center"/>
    </xf>
    <xf numFmtId="164" fontId="50" fillId="11" borderId="0" xfId="1" applyNumberFormat="1" applyFont="1" applyFill="1" applyBorder="1" applyAlignment="1">
      <alignment horizontal="center" vertical="center"/>
    </xf>
    <xf numFmtId="0" fontId="51" fillId="11" borderId="0" xfId="0" applyFont="1" applyFill="1" applyAlignment="1">
      <alignment vertical="center"/>
    </xf>
    <xf numFmtId="0" fontId="27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9" fillId="11" borderId="0" xfId="0" applyFont="1" applyFill="1" applyAlignment="1">
      <alignment horizontal="left" vertical="center" wrapText="1"/>
    </xf>
    <xf numFmtId="1" fontId="51" fillId="11" borderId="0" xfId="0" applyNumberFormat="1" applyFont="1" applyFill="1" applyAlignment="1">
      <alignment vertical="center"/>
    </xf>
    <xf numFmtId="1" fontId="29" fillId="11" borderId="0" xfId="0" applyNumberFormat="1" applyFont="1" applyFill="1" applyAlignment="1">
      <alignment vertical="center"/>
    </xf>
    <xf numFmtId="1" fontId="49" fillId="11" borderId="0" xfId="0" applyNumberFormat="1" applyFont="1" applyFill="1" applyAlignment="1">
      <alignment vertical="center"/>
    </xf>
    <xf numFmtId="49" fontId="29" fillId="11" borderId="0" xfId="0" applyNumberFormat="1" applyFont="1" applyFill="1" applyAlignment="1">
      <alignment horizontal="left" vertical="center"/>
    </xf>
    <xf numFmtId="0" fontId="7" fillId="16" borderId="0" xfId="0" applyFont="1" applyFill="1" applyAlignment="1">
      <alignment horizontal="left" wrapText="1"/>
    </xf>
    <xf numFmtId="0" fontId="7" fillId="16" borderId="0" xfId="0" applyFont="1" applyFill="1" applyAlignment="1">
      <alignment horizontal="left" vertical="top" wrapText="1"/>
    </xf>
    <xf numFmtId="0" fontId="64" fillId="3" borderId="0" xfId="0" applyFont="1" applyFill="1" applyAlignment="1">
      <alignment vertical="top" wrapText="1"/>
    </xf>
    <xf numFmtId="0" fontId="75" fillId="3" borderId="0" xfId="0" applyFont="1" applyFill="1" applyAlignment="1">
      <alignment vertical="top" wrapText="1"/>
    </xf>
    <xf numFmtId="0" fontId="7" fillId="3" borderId="13" xfId="0" applyFont="1" applyFill="1" applyBorder="1" applyAlignment="1">
      <alignment vertical="center"/>
    </xf>
    <xf numFmtId="0" fontId="0" fillId="2" borderId="13" xfId="0" applyFill="1" applyBorder="1"/>
    <xf numFmtId="164" fontId="24" fillId="2" borderId="13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9" fontId="6" fillId="2" borderId="13" xfId="0" applyNumberFormat="1" applyFont="1" applyFill="1" applyBorder="1"/>
    <xf numFmtId="0" fontId="38" fillId="11" borderId="13" xfId="0" applyFont="1" applyFill="1" applyBorder="1" applyAlignment="1">
      <alignment vertical="center"/>
    </xf>
    <xf numFmtId="0" fontId="26" fillId="16" borderId="13" xfId="0" applyFont="1" applyFill="1" applyBorder="1"/>
    <xf numFmtId="0" fontId="26" fillId="16" borderId="13" xfId="0" applyFont="1" applyFill="1" applyBorder="1" applyAlignment="1">
      <alignment vertical="top"/>
    </xf>
    <xf numFmtId="164" fontId="24" fillId="2" borderId="1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38" fillId="8" borderId="13" xfId="0" applyFont="1" applyFill="1" applyBorder="1" applyAlignment="1">
      <alignment vertical="center"/>
    </xf>
    <xf numFmtId="0" fontId="7" fillId="16" borderId="13" xfId="0" applyFont="1" applyFill="1" applyBorder="1"/>
    <xf numFmtId="0" fontId="7" fillId="16" borderId="13" xfId="0" applyFont="1" applyFill="1" applyBorder="1" applyAlignment="1">
      <alignment vertical="top"/>
    </xf>
    <xf numFmtId="0" fontId="7" fillId="9" borderId="13" xfId="0" applyFont="1" applyFill="1" applyBorder="1" applyAlignment="1">
      <alignment vertical="center"/>
    </xf>
    <xf numFmtId="0" fontId="38" fillId="6" borderId="13" xfId="0" applyFont="1" applyFill="1" applyBorder="1" applyAlignment="1">
      <alignment vertical="center"/>
    </xf>
    <xf numFmtId="0" fontId="7" fillId="17" borderId="13" xfId="0" applyFont="1" applyFill="1" applyBorder="1" applyAlignment="1">
      <alignment vertical="center"/>
    </xf>
    <xf numFmtId="0" fontId="38" fillId="19" borderId="13" xfId="0" applyFont="1" applyFill="1" applyBorder="1" applyAlignment="1">
      <alignment vertical="center"/>
    </xf>
    <xf numFmtId="0" fontId="7" fillId="17" borderId="13" xfId="0" applyFont="1" applyFill="1" applyBorder="1"/>
    <xf numFmtId="0" fontId="69" fillId="17" borderId="13" xfId="0" applyFont="1" applyFill="1" applyBorder="1" applyAlignment="1">
      <alignment vertical="top"/>
    </xf>
    <xf numFmtId="0" fontId="38" fillId="15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9" fontId="6" fillId="2" borderId="13" xfId="1" applyFont="1" applyFill="1" applyBorder="1"/>
    <xf numFmtId="9" fontId="6" fillId="2" borderId="13" xfId="1" applyFont="1" applyFill="1" applyBorder="1" applyAlignment="1">
      <alignment vertical="center"/>
    </xf>
    <xf numFmtId="0" fontId="7" fillId="20" borderId="13" xfId="0" applyFont="1" applyFill="1" applyBorder="1" applyAlignment="1">
      <alignment vertical="center"/>
    </xf>
    <xf numFmtId="0" fontId="0" fillId="2" borderId="13" xfId="0" applyFill="1" applyBorder="1" applyAlignment="1">
      <alignment vertical="top"/>
    </xf>
    <xf numFmtId="0" fontId="26" fillId="21" borderId="13" xfId="0" applyFont="1" applyFill="1" applyBorder="1" applyAlignment="1">
      <alignment vertical="center"/>
    </xf>
    <xf numFmtId="9" fontId="6" fillId="2" borderId="13" xfId="1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vertical="center"/>
    </xf>
    <xf numFmtId="0" fontId="7" fillId="22" borderId="13" xfId="0" applyFont="1" applyFill="1" applyBorder="1" applyAlignment="1">
      <alignment vertical="center"/>
    </xf>
    <xf numFmtId="9" fontId="17" fillId="2" borderId="13" xfId="1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vertical="center"/>
    </xf>
    <xf numFmtId="0" fontId="7" fillId="22" borderId="13" xfId="0" applyFont="1" applyFill="1" applyBorder="1"/>
    <xf numFmtId="0" fontId="7" fillId="23" borderId="13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0" fontId="38" fillId="5" borderId="13" xfId="0" applyFont="1" applyFill="1" applyBorder="1" applyAlignment="1">
      <alignment vertical="center"/>
    </xf>
    <xf numFmtId="0" fontId="7" fillId="14" borderId="13" xfId="0" applyFont="1" applyFill="1" applyBorder="1" applyAlignment="1">
      <alignment horizontal="left" vertical="top" wrapText="1"/>
    </xf>
    <xf numFmtId="0" fontId="0" fillId="2" borderId="14" xfId="0" applyFill="1" applyBorder="1"/>
    <xf numFmtId="9" fontId="17" fillId="2" borderId="0" xfId="1" applyFont="1" applyFill="1" applyBorder="1" applyAlignment="1">
      <alignment vertical="center"/>
    </xf>
    <xf numFmtId="0" fontId="7" fillId="14" borderId="13" xfId="0" applyFont="1" applyFill="1" applyBorder="1"/>
    <xf numFmtId="9" fontId="17" fillId="2" borderId="13" xfId="1" applyFont="1" applyFill="1" applyBorder="1" applyAlignment="1">
      <alignment vertical="center"/>
    </xf>
    <xf numFmtId="169" fontId="23" fillId="2" borderId="2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41" fillId="2" borderId="7" xfId="0" applyFont="1" applyFill="1" applyBorder="1" applyAlignment="1">
      <alignment horizontal="left" vertical="center" wrapText="1"/>
    </xf>
    <xf numFmtId="1" fontId="83" fillId="0" borderId="0" xfId="0" applyNumberFormat="1" applyFont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/>
    </xf>
    <xf numFmtId="1" fontId="83" fillId="0" borderId="0" xfId="0" applyNumberFormat="1" applyFont="1"/>
    <xf numFmtId="1" fontId="83" fillId="0" borderId="0" xfId="0" applyNumberFormat="1" applyFont="1" applyAlignment="1">
      <alignment vertical="center"/>
    </xf>
    <xf numFmtId="0" fontId="64" fillId="3" borderId="0" xfId="0" applyFont="1" applyFill="1" applyAlignment="1">
      <alignment vertical="top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1" fontId="52" fillId="13" borderId="0" xfId="0" applyNumberFormat="1" applyFont="1" applyFill="1" applyAlignment="1">
      <alignment horizontal="center" vertical="center"/>
    </xf>
    <xf numFmtId="1" fontId="52" fillId="13" borderId="0" xfId="0" applyNumberFormat="1" applyFont="1" applyFill="1" applyAlignment="1">
      <alignment vertical="center"/>
    </xf>
    <xf numFmtId="1" fontId="52" fillId="20" borderId="0" xfId="1" applyNumberFormat="1" applyFont="1" applyFill="1" applyAlignment="1">
      <alignment horizontal="center"/>
    </xf>
    <xf numFmtId="1" fontId="52" fillId="20" borderId="0" xfId="0" applyNumberFormat="1" applyFont="1" applyFill="1"/>
    <xf numFmtId="1" fontId="52" fillId="21" borderId="0" xfId="1" applyNumberFormat="1" applyFont="1" applyFill="1" applyAlignment="1">
      <alignment horizontal="center"/>
    </xf>
    <xf numFmtId="1" fontId="52" fillId="21" borderId="0" xfId="0" applyNumberFormat="1" applyFont="1" applyFill="1"/>
    <xf numFmtId="1" fontId="52" fillId="22" borderId="0" xfId="1" applyNumberFormat="1" applyFont="1" applyFill="1" applyAlignment="1">
      <alignment horizontal="center"/>
    </xf>
    <xf numFmtId="1" fontId="52" fillId="22" borderId="0" xfId="0" applyNumberFormat="1" applyFont="1" applyFill="1"/>
    <xf numFmtId="1" fontId="52" fillId="23" borderId="0" xfId="1" applyNumberFormat="1" applyFont="1" applyFill="1" applyAlignment="1">
      <alignment horizontal="center"/>
    </xf>
    <xf numFmtId="1" fontId="52" fillId="23" borderId="0" xfId="0" applyNumberFormat="1" applyFont="1" applyFill="1"/>
    <xf numFmtId="1" fontId="52" fillId="24" borderId="0" xfId="1" applyNumberFormat="1" applyFont="1" applyFill="1" applyAlignment="1">
      <alignment horizontal="center"/>
    </xf>
    <xf numFmtId="1" fontId="52" fillId="24" borderId="0" xfId="0" applyNumberFormat="1" applyFont="1" applyFill="1"/>
    <xf numFmtId="1" fontId="52" fillId="14" borderId="0" xfId="1" applyNumberFormat="1" applyFont="1" applyFill="1" applyAlignment="1">
      <alignment horizontal="center"/>
    </xf>
    <xf numFmtId="1" fontId="52" fillId="14" borderId="0" xfId="0" applyNumberFormat="1" applyFont="1" applyFill="1"/>
    <xf numFmtId="1" fontId="52" fillId="13" borderId="0" xfId="1" applyNumberFormat="1" applyFont="1" applyFill="1" applyAlignment="1">
      <alignment horizontal="center"/>
    </xf>
    <xf numFmtId="1" fontId="52" fillId="13" borderId="0" xfId="0" applyNumberFormat="1" applyFont="1" applyFill="1"/>
    <xf numFmtId="1" fontId="52" fillId="16" borderId="0" xfId="1" applyNumberFormat="1" applyFont="1" applyFill="1" applyAlignment="1">
      <alignment horizontal="center"/>
    </xf>
    <xf numFmtId="1" fontId="52" fillId="16" borderId="0" xfId="0" applyNumberFormat="1" applyFont="1" applyFill="1"/>
    <xf numFmtId="1" fontId="52" fillId="17" borderId="0" xfId="0" applyNumberFormat="1" applyFont="1" applyFill="1"/>
    <xf numFmtId="0" fontId="66" fillId="26" borderId="0" xfId="0" applyFont="1" applyFill="1" applyAlignment="1">
      <alignment vertical="center"/>
    </xf>
    <xf numFmtId="1" fontId="52" fillId="26" borderId="0" xfId="1" applyNumberFormat="1" applyFont="1" applyFill="1" applyAlignment="1">
      <alignment horizontal="center"/>
    </xf>
    <xf numFmtId="1" fontId="52" fillId="26" borderId="0" xfId="0" applyNumberFormat="1" applyFont="1" applyFill="1"/>
    <xf numFmtId="165" fontId="49" fillId="11" borderId="0" xfId="0" applyNumberFormat="1" applyFont="1" applyFill="1" applyAlignment="1">
      <alignment vertical="center"/>
    </xf>
    <xf numFmtId="164" fontId="85" fillId="11" borderId="0" xfId="1" applyNumberFormat="1" applyFont="1" applyFill="1" applyBorder="1" applyAlignment="1">
      <alignment horizontal="center" vertical="center"/>
    </xf>
    <xf numFmtId="0" fontId="49" fillId="11" borderId="0" xfId="0" applyFont="1" applyFill="1" applyAlignment="1">
      <alignment vertical="center"/>
    </xf>
    <xf numFmtId="0" fontId="33" fillId="22" borderId="0" xfId="0" applyFont="1" applyFill="1" applyAlignment="1">
      <alignment horizontal="left" vertical="top"/>
    </xf>
    <xf numFmtId="1" fontId="52" fillId="17" borderId="0" xfId="1" applyNumberFormat="1" applyFont="1" applyFill="1" applyAlignment="1">
      <alignment horizontal="center" vertical="center"/>
    </xf>
    <xf numFmtId="1" fontId="52" fillId="17" borderId="0" xfId="0" applyNumberFormat="1" applyFont="1" applyFill="1" applyAlignment="1">
      <alignment vertical="center"/>
    </xf>
    <xf numFmtId="0" fontId="33" fillId="16" borderId="0" xfId="0" applyFont="1" applyFill="1" applyAlignment="1">
      <alignment vertical="center"/>
    </xf>
    <xf numFmtId="0" fontId="33" fillId="16" borderId="0" xfId="0" applyFont="1" applyFill="1" applyAlignment="1">
      <alignment horizontal="left" vertical="center"/>
    </xf>
    <xf numFmtId="0" fontId="66" fillId="16" borderId="0" xfId="0" applyFont="1" applyFill="1" applyAlignment="1">
      <alignment horizontal="left" vertical="center" wrapText="1"/>
    </xf>
    <xf numFmtId="1" fontId="52" fillId="16" borderId="0" xfId="1" applyNumberFormat="1" applyFont="1" applyFill="1" applyAlignment="1">
      <alignment horizontal="center" vertical="center"/>
    </xf>
    <xf numFmtId="1" fontId="52" fillId="16" borderId="0" xfId="0" applyNumberFormat="1" applyFont="1" applyFill="1" applyAlignment="1">
      <alignment vertical="center"/>
    </xf>
    <xf numFmtId="0" fontId="86" fillId="9" borderId="0" xfId="0" applyFont="1" applyFill="1" applyAlignment="1">
      <alignment vertical="center"/>
    </xf>
    <xf numFmtId="1" fontId="52" fillId="26" borderId="0" xfId="1" applyNumberFormat="1" applyFont="1" applyFill="1" applyAlignment="1">
      <alignment horizontal="center" vertical="center"/>
    </xf>
    <xf numFmtId="1" fontId="52" fillId="26" borderId="0" xfId="0" applyNumberFormat="1" applyFont="1" applyFill="1" applyAlignment="1">
      <alignment vertical="center"/>
    </xf>
    <xf numFmtId="0" fontId="66" fillId="13" borderId="15" xfId="0" applyFont="1" applyFill="1" applyBorder="1" applyAlignment="1">
      <alignment vertical="center"/>
    </xf>
    <xf numFmtId="0" fontId="66" fillId="13" borderId="0" xfId="0" applyFont="1" applyFill="1" applyAlignment="1">
      <alignment horizontal="left"/>
    </xf>
    <xf numFmtId="0" fontId="33" fillId="13" borderId="0" xfId="0" applyFont="1" applyFill="1"/>
    <xf numFmtId="0" fontId="33" fillId="16" borderId="0" xfId="0" applyFont="1" applyFill="1" applyAlignment="1">
      <alignment horizontal="left"/>
    </xf>
    <xf numFmtId="0" fontId="66" fillId="16" borderId="0" xfId="0" applyFont="1" applyFill="1" applyAlignment="1">
      <alignment horizontal="left" wrapText="1"/>
    </xf>
    <xf numFmtId="0" fontId="47" fillId="17" borderId="0" xfId="0" applyFont="1" applyFill="1" applyAlignment="1">
      <alignment vertical="top"/>
    </xf>
    <xf numFmtId="0" fontId="47" fillId="16" borderId="0" xfId="0" applyFont="1" applyFill="1" applyAlignment="1">
      <alignment horizontal="left" vertical="top"/>
    </xf>
    <xf numFmtId="0" fontId="65" fillId="16" borderId="0" xfId="0" applyFont="1" applyFill="1"/>
    <xf numFmtId="0" fontId="47" fillId="14" borderId="0" xfId="0" applyFont="1" applyFill="1" applyAlignment="1">
      <alignment vertical="top"/>
    </xf>
    <xf numFmtId="0" fontId="65" fillId="14" borderId="0" xfId="0" applyFont="1" applyFill="1"/>
    <xf numFmtId="0" fontId="47" fillId="22" borderId="0" xfId="0" applyFont="1" applyFill="1" applyAlignment="1">
      <alignment horizontal="left" vertical="top"/>
    </xf>
    <xf numFmtId="0" fontId="65" fillId="23" borderId="0" xfId="0" applyFont="1" applyFill="1" applyAlignment="1">
      <alignment horizontal="left" vertical="center"/>
    </xf>
    <xf numFmtId="0" fontId="65" fillId="24" borderId="0" xfId="0" applyFont="1" applyFill="1" applyAlignment="1">
      <alignment horizontal="left" vertical="center"/>
    </xf>
    <xf numFmtId="0" fontId="65" fillId="22" borderId="0" xfId="0" applyFont="1" applyFill="1" applyAlignment="1">
      <alignment horizontal="left" vertical="center"/>
    </xf>
    <xf numFmtId="0" fontId="65" fillId="22" borderId="0" xfId="0" applyFont="1" applyFill="1" applyAlignment="1">
      <alignment horizontal="left"/>
    </xf>
    <xf numFmtId="0" fontId="88" fillId="21" borderId="0" xfId="0" applyFont="1" applyFill="1" applyAlignment="1">
      <alignment horizontal="left" vertical="center"/>
    </xf>
    <xf numFmtId="0" fontId="65" fillId="20" borderId="0" xfId="0" applyFont="1" applyFill="1" applyAlignment="1">
      <alignment horizontal="left" vertical="center"/>
    </xf>
    <xf numFmtId="0" fontId="65" fillId="13" borderId="0" xfId="0" applyFont="1" applyFill="1"/>
    <xf numFmtId="0" fontId="47" fillId="13" borderId="0" xfId="0" applyFont="1" applyFill="1" applyAlignment="1">
      <alignment horizontal="left" vertical="top"/>
    </xf>
    <xf numFmtId="0" fontId="47" fillId="16" borderId="0" xfId="0" applyFont="1" applyFill="1" applyAlignment="1">
      <alignment horizontal="left" vertical="center"/>
    </xf>
    <xf numFmtId="0" fontId="89" fillId="0" borderId="0" xfId="0" applyFont="1" applyAlignment="1">
      <alignment horizontal="center" vertical="center" readingOrder="1"/>
    </xf>
    <xf numFmtId="0" fontId="75" fillId="3" borderId="0" xfId="0" applyFont="1" applyFill="1" applyAlignment="1">
      <alignment vertical="top"/>
    </xf>
    <xf numFmtId="0" fontId="17" fillId="7" borderId="0" xfId="0" applyFont="1" applyFill="1" applyAlignment="1">
      <alignment vertical="center" wrapText="1"/>
    </xf>
    <xf numFmtId="0" fontId="21" fillId="7" borderId="0" xfId="0" applyFont="1" applyFill="1" applyAlignment="1">
      <alignment horizontal="center" vertical="top"/>
    </xf>
    <xf numFmtId="0" fontId="1" fillId="2" borderId="4" xfId="0" applyFont="1" applyFill="1" applyBorder="1" applyAlignment="1">
      <alignment vertical="center"/>
    </xf>
    <xf numFmtId="0" fontId="7" fillId="3" borderId="13" xfId="0" applyFont="1" applyFill="1" applyBorder="1"/>
    <xf numFmtId="0" fontId="75" fillId="3" borderId="13" xfId="0" applyFont="1" applyFill="1" applyBorder="1" applyAlignment="1">
      <alignment vertical="top" wrapText="1"/>
    </xf>
    <xf numFmtId="0" fontId="75" fillId="3" borderId="13" xfId="0" applyFont="1" applyFill="1" applyBorder="1" applyAlignment="1">
      <alignment vertical="top"/>
    </xf>
    <xf numFmtId="0" fontId="17" fillId="27" borderId="2" xfId="0" applyFont="1" applyFill="1" applyBorder="1" applyAlignment="1">
      <alignment vertical="center" wrapText="1"/>
    </xf>
    <xf numFmtId="0" fontId="21" fillId="27" borderId="0" xfId="0" applyFont="1" applyFill="1" applyAlignment="1">
      <alignment horizontal="center" vertical="center"/>
    </xf>
    <xf numFmtId="0" fontId="21" fillId="27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12" borderId="0" xfId="0" applyFill="1" applyAlignment="1">
      <alignment vertical="center" wrapText="1"/>
    </xf>
    <xf numFmtId="0" fontId="47" fillId="9" borderId="16" xfId="0" applyFont="1" applyFill="1" applyBorder="1" applyAlignment="1">
      <alignment vertical="center" wrapText="1"/>
    </xf>
    <xf numFmtId="0" fontId="47" fillId="9" borderId="0" xfId="0" applyFont="1" applyFill="1" applyAlignment="1">
      <alignment vertical="center" wrapText="1"/>
    </xf>
    <xf numFmtId="0" fontId="47" fillId="9" borderId="0" xfId="0" applyFont="1" applyFill="1" applyAlignment="1">
      <alignment vertical="center"/>
    </xf>
    <xf numFmtId="0" fontId="4" fillId="12" borderId="16" xfId="0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/>
    </xf>
    <xf numFmtId="3" fontId="24" fillId="2" borderId="4" xfId="0" applyNumberFormat="1" applyFont="1" applyFill="1" applyBorder="1" applyAlignment="1">
      <alignment horizontal="center" vertical="center"/>
    </xf>
    <xf numFmtId="0" fontId="46" fillId="15" borderId="0" xfId="0" applyFont="1" applyFill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0" xfId="0" applyFont="1" applyFill="1" applyAlignment="1">
      <alignment horizontal="center" vertical="center" wrapText="1"/>
    </xf>
    <xf numFmtId="0" fontId="21" fillId="15" borderId="5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46" fillId="19" borderId="0" xfId="0" applyFont="1" applyFill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39" fillId="19" borderId="5" xfId="0" applyFont="1" applyFill="1" applyBorder="1" applyAlignment="1">
      <alignment horizontal="center" vertical="center" wrapText="1"/>
    </xf>
    <xf numFmtId="0" fontId="39" fillId="19" borderId="2" xfId="0" applyFont="1" applyFill="1" applyBorder="1" applyAlignment="1">
      <alignment horizontal="center" vertical="center" wrapText="1"/>
    </xf>
    <xf numFmtId="0" fontId="39" fillId="19" borderId="0" xfId="0" applyFont="1" applyFill="1" applyAlignment="1">
      <alignment horizontal="center" vertical="center" wrapText="1"/>
    </xf>
    <xf numFmtId="0" fontId="46" fillId="8" borderId="0" xfId="0" applyFont="1" applyFill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46" fillId="6" borderId="0" xfId="0" applyFont="1" applyFill="1" applyAlignment="1">
      <alignment horizontal="center" vertical="center" wrapText="1"/>
    </xf>
    <xf numFmtId="0" fontId="67" fillId="16" borderId="0" xfId="0" applyFont="1" applyFill="1" applyAlignment="1">
      <alignment horizontal="left" vertical="top" wrapText="1"/>
    </xf>
    <xf numFmtId="0" fontId="7" fillId="16" borderId="0" xfId="0" applyFont="1" applyFill="1" applyAlignment="1">
      <alignment horizontal="left" vertical="top" wrapText="1"/>
    </xf>
    <xf numFmtId="0" fontId="46" fillId="11" borderId="0" xfId="0" applyFont="1" applyFill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5" fontId="24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top"/>
    </xf>
    <xf numFmtId="0" fontId="6" fillId="11" borderId="5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7" fillId="16" borderId="0" xfId="0" applyFont="1" applyFill="1" applyAlignment="1">
      <alignment horizontal="left" wrapText="1"/>
    </xf>
    <xf numFmtId="0" fontId="6" fillId="19" borderId="5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/>
    </xf>
    <xf numFmtId="1" fontId="6" fillId="2" borderId="6" xfId="1" applyNumberFormat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" fontId="17" fillId="2" borderId="12" xfId="1" applyNumberFormat="1" applyFont="1" applyFill="1" applyBorder="1" applyAlignment="1">
      <alignment horizontal="center" vertical="center"/>
    </xf>
    <xf numFmtId="1" fontId="17" fillId="2" borderId="8" xfId="1" applyNumberFormat="1" applyFont="1" applyFill="1" applyBorder="1" applyAlignment="1">
      <alignment horizontal="center" vertical="center"/>
    </xf>
    <xf numFmtId="0" fontId="45" fillId="15" borderId="0" xfId="0" applyFont="1" applyFill="1" applyAlignment="1">
      <alignment horizontal="center" vertical="center" wrapText="1"/>
    </xf>
    <xf numFmtId="0" fontId="21" fillId="15" borderId="0" xfId="0" applyFont="1" applyFill="1" applyAlignment="1">
      <alignment horizontal="center" vertical="center"/>
    </xf>
    <xf numFmtId="1" fontId="40" fillId="10" borderId="5" xfId="1" applyNumberFormat="1" applyFont="1" applyFill="1" applyBorder="1" applyAlignment="1">
      <alignment horizontal="center" vertical="center"/>
    </xf>
    <xf numFmtId="1" fontId="40" fillId="10" borderId="0" xfId="1" applyNumberFormat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" fontId="40" fillId="10" borderId="6" xfId="1" applyNumberFormat="1" applyFont="1" applyFill="1" applyBorder="1" applyAlignment="1">
      <alignment horizontal="center" vertical="center"/>
    </xf>
    <xf numFmtId="1" fontId="40" fillId="10" borderId="3" xfId="1" applyNumberFormat="1" applyFont="1" applyFill="1" applyBorder="1" applyAlignment="1">
      <alignment horizontal="center" vertical="center"/>
    </xf>
    <xf numFmtId="167" fontId="6" fillId="2" borderId="6" xfId="1" applyNumberFormat="1" applyFont="1" applyFill="1" applyBorder="1" applyAlignment="1">
      <alignment horizontal="center" vertical="center"/>
    </xf>
    <xf numFmtId="167" fontId="6" fillId="2" borderId="3" xfId="1" applyNumberFormat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165" fontId="17" fillId="2" borderId="12" xfId="1" applyNumberFormat="1" applyFont="1" applyFill="1" applyBorder="1" applyAlignment="1">
      <alignment horizontal="center" vertical="center"/>
    </xf>
    <xf numFmtId="165" fontId="17" fillId="2" borderId="8" xfId="1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165" fontId="40" fillId="10" borderId="5" xfId="1" applyNumberFormat="1" applyFont="1" applyFill="1" applyBorder="1" applyAlignment="1">
      <alignment horizontal="center" vertical="center"/>
    </xf>
    <xf numFmtId="165" fontId="40" fillId="10" borderId="0" xfId="1" applyNumberFormat="1" applyFont="1" applyFill="1" applyBorder="1" applyAlignment="1">
      <alignment horizontal="center" vertical="center"/>
    </xf>
    <xf numFmtId="0" fontId="45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0" fontId="21" fillId="27" borderId="5" xfId="0" applyFont="1" applyFill="1" applyBorder="1" applyAlignment="1">
      <alignment horizontal="center" vertical="center"/>
    </xf>
    <xf numFmtId="0" fontId="21" fillId="27" borderId="0" xfId="0" applyFont="1" applyFill="1" applyAlignment="1">
      <alignment horizontal="center" vertical="center"/>
    </xf>
    <xf numFmtId="1" fontId="24" fillId="2" borderId="5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 vertical="center" wrapText="1"/>
    </xf>
    <xf numFmtId="0" fontId="6" fillId="27" borderId="5" xfId="0" applyFont="1" applyFill="1" applyBorder="1" applyAlignment="1">
      <alignment horizontal="center" vertical="center" wrapText="1"/>
    </xf>
    <xf numFmtId="0" fontId="6" fillId="27" borderId="0" xfId="0" applyFont="1" applyFill="1" applyAlignment="1">
      <alignment horizontal="center" vertical="center" wrapText="1"/>
    </xf>
    <xf numFmtId="0" fontId="6" fillId="27" borderId="2" xfId="0" applyFont="1" applyFill="1" applyBorder="1" applyAlignment="1">
      <alignment horizontal="center" vertical="center" wrapText="1"/>
    </xf>
    <xf numFmtId="1" fontId="24" fillId="2" borderId="6" xfId="0" applyNumberFormat="1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 vertical="center"/>
    </xf>
    <xf numFmtId="0" fontId="45" fillId="25" borderId="0" xfId="0" applyFont="1" applyFill="1" applyAlignment="1">
      <alignment horizontal="center" vertical="center" wrapText="1"/>
    </xf>
    <xf numFmtId="0" fontId="6" fillId="25" borderId="5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center" wrapText="1"/>
    </xf>
    <xf numFmtId="0" fontId="6" fillId="25" borderId="2" xfId="0" applyFont="1" applyFill="1" applyBorder="1" applyAlignment="1">
      <alignment horizontal="center" vertical="center" wrapText="1"/>
    </xf>
    <xf numFmtId="0" fontId="21" fillId="25" borderId="5" xfId="0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7" fillId="22" borderId="0" xfId="0" applyFont="1" applyFill="1" applyAlignment="1">
      <alignment horizontal="left" wrapText="1"/>
    </xf>
    <xf numFmtId="165" fontId="62" fillId="2" borderId="5" xfId="1" applyNumberFormat="1" applyFont="1" applyFill="1" applyBorder="1" applyAlignment="1">
      <alignment horizontal="center" vertical="center"/>
    </xf>
    <xf numFmtId="165" fontId="62" fillId="2" borderId="0" xfId="1" applyNumberFormat="1" applyFont="1" applyFill="1" applyBorder="1" applyAlignment="1">
      <alignment horizontal="center" vertical="center"/>
    </xf>
    <xf numFmtId="2" fontId="62" fillId="2" borderId="5" xfId="1" applyNumberFormat="1" applyFont="1" applyFill="1" applyBorder="1" applyAlignment="1">
      <alignment horizontal="center" vertical="center"/>
    </xf>
    <xf numFmtId="2" fontId="62" fillId="2" borderId="0" xfId="1" applyNumberFormat="1" applyFont="1" applyFill="1" applyBorder="1" applyAlignment="1">
      <alignment horizontal="center" vertical="center"/>
    </xf>
    <xf numFmtId="165" fontId="62" fillId="2" borderId="6" xfId="1" applyNumberFormat="1" applyFont="1" applyFill="1" applyBorder="1" applyAlignment="1">
      <alignment horizontal="center" vertical="center"/>
    </xf>
    <xf numFmtId="165" fontId="62" fillId="2" borderId="3" xfId="1" applyNumberFormat="1" applyFont="1" applyFill="1" applyBorder="1" applyAlignment="1">
      <alignment horizontal="center" vertical="center"/>
    </xf>
    <xf numFmtId="2" fontId="62" fillId="2" borderId="6" xfId="1" applyNumberFormat="1" applyFont="1" applyFill="1" applyBorder="1" applyAlignment="1">
      <alignment horizontal="center" vertical="center"/>
    </xf>
    <xf numFmtId="2" fontId="62" fillId="2" borderId="3" xfId="1" applyNumberFormat="1" applyFont="1" applyFill="1" applyBorder="1" applyAlignment="1">
      <alignment horizontal="center" vertical="center"/>
    </xf>
    <xf numFmtId="168" fontId="62" fillId="2" borderId="5" xfId="1" applyNumberFormat="1" applyFont="1" applyFill="1" applyBorder="1" applyAlignment="1">
      <alignment horizontal="center" vertical="center"/>
    </xf>
    <xf numFmtId="168" fontId="62" fillId="2" borderId="0" xfId="1" applyNumberFormat="1" applyFont="1" applyFill="1" applyBorder="1" applyAlignment="1">
      <alignment horizontal="center" vertical="center"/>
    </xf>
    <xf numFmtId="1" fontId="62" fillId="2" borderId="5" xfId="1" applyNumberFormat="1" applyFont="1" applyFill="1" applyBorder="1" applyAlignment="1">
      <alignment horizontal="center" vertical="center"/>
    </xf>
    <xf numFmtId="1" fontId="62" fillId="2" borderId="0" xfId="1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top"/>
    </xf>
    <xf numFmtId="0" fontId="21" fillId="7" borderId="0" xfId="0" applyFont="1" applyFill="1" applyAlignment="1">
      <alignment horizontal="center" vertical="top"/>
    </xf>
    <xf numFmtId="165" fontId="39" fillId="2" borderId="6" xfId="1" applyNumberFormat="1" applyFont="1" applyFill="1" applyBorder="1" applyAlignment="1">
      <alignment horizontal="center" vertical="center"/>
    </xf>
    <xf numFmtId="165" fontId="39" fillId="2" borderId="3" xfId="1" applyNumberFormat="1" applyFont="1" applyFill="1" applyBorder="1" applyAlignment="1">
      <alignment horizontal="center" vertical="center"/>
    </xf>
    <xf numFmtId="2" fontId="39" fillId="2" borderId="5" xfId="1" applyNumberFormat="1" applyFont="1" applyFill="1" applyBorder="1" applyAlignment="1">
      <alignment horizontal="center" vertical="center"/>
    </xf>
    <xf numFmtId="2" fontId="39" fillId="2" borderId="0" xfId="1" applyNumberFormat="1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>
      <alignment horizontal="center" vertical="center"/>
    </xf>
    <xf numFmtId="1" fontId="39" fillId="2" borderId="0" xfId="1" applyNumberFormat="1" applyFont="1" applyFill="1" applyBorder="1" applyAlignment="1">
      <alignment horizontal="center" vertical="center"/>
    </xf>
    <xf numFmtId="165" fontId="39" fillId="2" borderId="5" xfId="1" applyNumberFormat="1" applyFont="1" applyFill="1" applyBorder="1" applyAlignment="1">
      <alignment horizontal="center" vertical="center"/>
    </xf>
    <xf numFmtId="165" fontId="39" fillId="2" borderId="0" xfId="1" applyNumberFormat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top"/>
    </xf>
    <xf numFmtId="0" fontId="21" fillId="8" borderId="0" xfId="0" applyFont="1" applyFill="1" applyAlignment="1">
      <alignment horizontal="center" vertical="top"/>
    </xf>
    <xf numFmtId="165" fontId="24" fillId="2" borderId="6" xfId="0" applyNumberFormat="1" applyFont="1" applyFill="1" applyBorder="1" applyAlignment="1">
      <alignment horizontal="center" vertical="center"/>
    </xf>
    <xf numFmtId="165" fontId="24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23" fillId="2" borderId="12" xfId="0" applyNumberFormat="1" applyFont="1" applyFill="1" applyBorder="1" applyAlignment="1">
      <alignment horizontal="center" vertical="center"/>
    </xf>
    <xf numFmtId="1" fontId="23" fillId="2" borderId="8" xfId="0" applyNumberFormat="1" applyFont="1" applyFill="1" applyBorder="1" applyAlignment="1">
      <alignment horizontal="center" vertical="center"/>
    </xf>
    <xf numFmtId="0" fontId="45" fillId="8" borderId="0" xfId="0" applyFont="1" applyFill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24" fillId="2" borderId="5" xfId="0" applyNumberFormat="1" applyFont="1" applyFill="1" applyBorder="1" applyAlignment="1">
      <alignment horizontal="center" vertical="center"/>
    </xf>
    <xf numFmtId="0" fontId="44" fillId="11" borderId="0" xfId="0" applyFont="1" applyFill="1" applyAlignment="1">
      <alignment horizontal="center" vertical="center"/>
    </xf>
    <xf numFmtId="1" fontId="24" fillId="2" borderId="11" xfId="0" applyNumberFormat="1" applyFont="1" applyFill="1" applyBorder="1" applyAlignment="1">
      <alignment horizontal="center" vertical="center"/>
    </xf>
    <xf numFmtId="1" fontId="24" fillId="2" borderId="10" xfId="0" applyNumberFormat="1" applyFont="1" applyFill="1" applyBorder="1" applyAlignment="1">
      <alignment horizontal="center" vertical="center"/>
    </xf>
    <xf numFmtId="1" fontId="24" fillId="2" borderId="11" xfId="1" applyNumberFormat="1" applyFont="1" applyFill="1" applyBorder="1" applyAlignment="1">
      <alignment horizontal="center" vertical="center"/>
    </xf>
    <xf numFmtId="1" fontId="24" fillId="2" borderId="10" xfId="1" applyNumberFormat="1" applyFont="1" applyFill="1" applyBorder="1" applyAlignment="1">
      <alignment horizontal="center" vertical="center"/>
    </xf>
    <xf numFmtId="0" fontId="41" fillId="11" borderId="2" xfId="0" applyFont="1" applyFill="1" applyBorder="1" applyAlignment="1">
      <alignment horizontal="center" vertical="center" wrapText="1"/>
    </xf>
    <xf numFmtId="0" fontId="41" fillId="11" borderId="4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top"/>
    </xf>
    <xf numFmtId="9" fontId="17" fillId="2" borderId="0" xfId="1" applyFont="1" applyFill="1" applyBorder="1" applyAlignment="1">
      <alignment horizontal="center" vertical="center"/>
    </xf>
    <xf numFmtId="9" fontId="6" fillId="2" borderId="0" xfId="1" applyFont="1" applyFill="1" applyBorder="1" applyAlignment="1">
      <alignment horizontal="center" vertical="center"/>
    </xf>
    <xf numFmtId="0" fontId="45" fillId="15" borderId="0" xfId="0" applyFont="1" applyFill="1" applyAlignment="1">
      <alignment horizontal="center" vertical="center"/>
    </xf>
    <xf numFmtId="0" fontId="7" fillId="22" borderId="0" xfId="0" applyFont="1" applyFill="1" applyAlignment="1">
      <alignment horizontal="left" vertical="center" wrapText="1"/>
    </xf>
    <xf numFmtId="0" fontId="21" fillId="7" borderId="5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top"/>
    </xf>
    <xf numFmtId="0" fontId="10" fillId="4" borderId="0" xfId="0" applyFont="1" applyFill="1" applyAlignment="1">
      <alignment vertical="center" wrapText="1"/>
    </xf>
    <xf numFmtId="14" fontId="16" fillId="4" borderId="0" xfId="0" applyNumberFormat="1" applyFont="1" applyFill="1" applyAlignment="1">
      <alignment horizontal="left" vertical="center" wrapText="1"/>
    </xf>
  </cellXfs>
  <cellStyles count="3">
    <cellStyle name="Comma [0]" xfId="2" builtinId="6"/>
    <cellStyle name="Normal" xfId="0" builtinId="0"/>
    <cellStyle name="Per cent" xfId="1" builtinId="5"/>
  </cellStyles>
  <dxfs count="22"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theme="0" tint="-0.499984740745262"/>
      </font>
      <numFmt numFmtId="1" formatCode="0"/>
    </dxf>
    <dxf>
      <font>
        <color rgb="FF00B050"/>
      </font>
    </dxf>
  </dxfs>
  <tableStyles count="0" defaultTableStyle="TableStyleMedium2" defaultPivotStyle="PivotStyleLight16"/>
  <colors>
    <mruColors>
      <color rgb="FFE4FFB3"/>
      <color rgb="FF68A200"/>
      <color rgb="FFED7D31"/>
      <color rgb="FF41A86E"/>
      <color rgb="FFC9689E"/>
      <color rgb="FF23A5D9"/>
      <color rgb="FF855092"/>
      <color rgb="FFFFD44B"/>
      <color rgb="FFF3DDE9"/>
      <color rgb="FF008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5143229166666"/>
          <c:y val="2.6340740740740744E-2"/>
          <c:w val="0.87915846354166671"/>
          <c:h val="0.791501157407407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Data'!$A$107</c:f>
              <c:strCache>
                <c:ptCount val="1"/>
                <c:pt idx="0">
                  <c:v>Landnotkun (LULUCF)</c:v>
                </c:pt>
              </c:strCache>
            </c:strRef>
          </c:tx>
          <c:spPr>
            <a:solidFill>
              <a:srgbClr val="63A28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Data'!$E$107:$AD$107</c15:sqref>
                  </c15:fullRef>
                </c:ext>
              </c:extLst>
              <c:f>'Talnagögn | Numerical Data'!$E$107:$V$107</c:f>
              <c:numCache>
                <c:formatCode>0</c:formatCode>
                <c:ptCount val="18"/>
                <c:pt idx="0">
                  <c:v>7745.9762440253562</c:v>
                </c:pt>
                <c:pt idx="1">
                  <c:v>7798.5372127211649</c:v>
                </c:pt>
                <c:pt idx="2">
                  <c:v>7700.2747971120243</c:v>
                </c:pt>
                <c:pt idx="3">
                  <c:v>7741.9116195473371</c:v>
                </c:pt>
                <c:pt idx="4">
                  <c:v>7785.7601698198168</c:v>
                </c:pt>
                <c:pt idx="5">
                  <c:v>7767.3487540486158</c:v>
                </c:pt>
                <c:pt idx="6">
                  <c:v>7747.2625234575435</c:v>
                </c:pt>
                <c:pt idx="7">
                  <c:v>7753.2772980530008</c:v>
                </c:pt>
                <c:pt idx="8">
                  <c:v>7753.7915214423783</c:v>
                </c:pt>
                <c:pt idx="9">
                  <c:v>7748.0129203167553</c:v>
                </c:pt>
                <c:pt idx="10">
                  <c:v>7739.2159532055402</c:v>
                </c:pt>
                <c:pt idx="11">
                  <c:v>7720.3272937839329</c:v>
                </c:pt>
                <c:pt idx="12">
                  <c:v>7693.1265864653978</c:v>
                </c:pt>
                <c:pt idx="13">
                  <c:v>7680.251944371128</c:v>
                </c:pt>
                <c:pt idx="14">
                  <c:v>7693.3661036372523</c:v>
                </c:pt>
                <c:pt idx="15">
                  <c:v>7701.6977654804423</c:v>
                </c:pt>
                <c:pt idx="16">
                  <c:v>7699.0368574365402</c:v>
                </c:pt>
                <c:pt idx="17">
                  <c:v>7757.0261112450144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71-4357-9735-C5D5919704FC}"/>
            </c:ext>
          </c:extLst>
        </c:ser>
        <c:ser>
          <c:idx val="2"/>
          <c:order val="1"/>
          <c:tx>
            <c:strRef>
              <c:f>'Talnagögn | Numerical Data'!$A$106</c:f>
              <c:strCache>
                <c:ptCount val="1"/>
                <c:pt idx="0">
                  <c:v>Samfélagslosun (bein ábyrgð Íslands)</c:v>
                </c:pt>
              </c:strCache>
            </c:strRef>
          </c:tx>
          <c:spPr>
            <a:solidFill>
              <a:srgbClr val="23A5D9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Data'!$E$106:$AD$106</c15:sqref>
                  </c15:fullRef>
                </c:ext>
              </c:extLst>
              <c:f>'Talnagögn | Numerical Data'!$E$106:$V$106</c:f>
              <c:numCache>
                <c:formatCode>0</c:formatCode>
                <c:ptCount val="18"/>
                <c:pt idx="0">
                  <c:v>3143.460156999743</c:v>
                </c:pt>
                <c:pt idx="1">
                  <c:v>3277.222856214411</c:v>
                </c:pt>
                <c:pt idx="2">
                  <c:v>3448.1063196137929</c:v>
                </c:pt>
                <c:pt idx="3">
                  <c:v>3309.6751051438432</c:v>
                </c:pt>
                <c:pt idx="4">
                  <c:v>3180.8046433841023</c:v>
                </c:pt>
                <c:pt idx="5">
                  <c:v>3063.0360743902793</c:v>
                </c:pt>
                <c:pt idx="6">
                  <c:v>2954.0518028371011</c:v>
                </c:pt>
                <c:pt idx="7">
                  <c:v>2873.0612801383122</c:v>
                </c:pt>
                <c:pt idx="8">
                  <c:v>2854.8480714576463</c:v>
                </c:pt>
                <c:pt idx="9">
                  <c:v>2888.1695250483108</c:v>
                </c:pt>
                <c:pt idx="10">
                  <c:v>2912.3568740190021</c:v>
                </c:pt>
                <c:pt idx="11">
                  <c:v>2893.5934783530624</c:v>
                </c:pt>
                <c:pt idx="12">
                  <c:v>2926.0772566949358</c:v>
                </c:pt>
                <c:pt idx="13">
                  <c:v>2956.8707910542053</c:v>
                </c:pt>
                <c:pt idx="14">
                  <c:v>2858.3498738412291</c:v>
                </c:pt>
                <c:pt idx="15">
                  <c:v>2711.9343667278263</c:v>
                </c:pt>
                <c:pt idx="16">
                  <c:v>2767.0662109233122</c:v>
                </c:pt>
                <c:pt idx="17">
                  <c:v>2766.8395764107227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1-4357-9735-C5D5919704FC}"/>
            </c:ext>
          </c:extLst>
        </c:ser>
        <c:ser>
          <c:idx val="0"/>
          <c:order val="2"/>
          <c:tx>
            <c:strRef>
              <c:f>'Talnagögn | Numerical Data'!$A$104</c:f>
              <c:strCache>
                <c:ptCount val="1"/>
                <c:pt idx="0">
                  <c:v>ETS staðbundinn iðnaður</c:v>
                </c:pt>
              </c:strCache>
            </c:strRef>
          </c:tx>
          <c:spPr>
            <a:solidFill>
              <a:srgbClr val="C9689E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Data'!$E$104:$AD$104</c15:sqref>
                  </c15:fullRef>
                </c:ext>
              </c:extLst>
              <c:f>'Talnagögn | Numerical Data'!$E$104:$V$104</c:f>
              <c:numCache>
                <c:formatCode>0</c:formatCode>
                <c:ptCount val="18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1843.5880000000002</c:v>
                </c:pt>
                <c:pt idx="17">
                  <c:v>1875.076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1-4357-9735-C5D5919704FC}"/>
            </c:ext>
          </c:extLst>
        </c:ser>
        <c:ser>
          <c:idx val="1"/>
          <c:order val="3"/>
          <c:tx>
            <c:strRef>
              <c:f>'Talnagögn | Numerical Data'!$A$105</c:f>
              <c:strCache>
                <c:ptCount val="1"/>
                <c:pt idx="0">
                  <c:v>Innanlandsflug (CO₂)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Data'!$E$105:$AD$105</c15:sqref>
                  </c15:fullRef>
                </c:ext>
              </c:extLst>
              <c:f>'Talnagögn | Numerical Data'!$E$105:$V$105</c:f>
              <c:numCache>
                <c:formatCode>0</c:formatCode>
                <c:ptCount val="18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19.549418533333334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  <c:pt idx="15">
                  <c:v>13.1457037426</c:v>
                </c:pt>
                <c:pt idx="16">
                  <c:v>20.735413380000001</c:v>
                </c:pt>
                <c:pt idx="17">
                  <c:v>24.085325513333334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1-4357-9735-C5D591970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569024"/>
        <c:axId val="1007573344"/>
      </c:barChart>
      <c:catAx>
        <c:axId val="10075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73344"/>
        <c:crosses val="autoZero"/>
        <c:auto val="1"/>
        <c:lblAlgn val="ctr"/>
        <c:lblOffset val="100"/>
        <c:noMultiLvlLbl val="0"/>
      </c:catAx>
      <c:valAx>
        <c:axId val="10075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6.6145833333333334E-3"/>
              <c:y val="0.1592791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93281250000001"/>
          <c:y val="0.92068287037037044"/>
          <c:w val="0.63784723116724484"/>
          <c:h val="7.551226851851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Losun Íslands eftir</a:t>
            </a:r>
          </a:p>
          <a:p>
            <a:pPr>
              <a:defRPr sz="1900"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skuldbindingum</a:t>
            </a:r>
          </a:p>
          <a:p>
            <a:pPr>
              <a:defRPr sz="1900"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38592604166666661"/>
          <c:y val="0.42814999999999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817016987146832"/>
          <c:y val="4.564811702386604E-3"/>
          <c:w val="0.55382343369522946"/>
          <c:h val="0.98785877389217946"/>
        </c:manualLayout>
      </c:layout>
      <c:doughnutChart>
        <c:varyColors val="1"/>
        <c:ser>
          <c:idx val="0"/>
          <c:order val="0"/>
          <c:spPr>
            <a:solidFill>
              <a:srgbClr val="63A280"/>
            </a:solidFill>
          </c:spPr>
          <c:dPt>
            <c:idx val="0"/>
            <c:bubble3D val="0"/>
            <c:spPr>
              <a:solidFill>
                <a:srgbClr val="C9689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AA-4A9A-80CE-6E66F5656881}"/>
              </c:ext>
            </c:extLst>
          </c:dPt>
          <c:dPt>
            <c:idx val="1"/>
            <c:bubble3D val="0"/>
            <c:spPr>
              <a:solidFill>
                <a:srgbClr val="63A2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AA-4A9A-80CE-6E66F5656881}"/>
              </c:ext>
            </c:extLst>
          </c:dPt>
          <c:dPt>
            <c:idx val="2"/>
            <c:bubble3D val="0"/>
            <c:spPr>
              <a:solidFill>
                <a:srgbClr val="23A5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AA-4A9A-80CE-6E66F5656881}"/>
              </c:ext>
            </c:extLst>
          </c:dPt>
          <c:dPt>
            <c:idx val="3"/>
            <c:bubble3D val="0"/>
            <c:spPr>
              <a:solidFill>
                <a:srgbClr val="63A2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AA-4A9A-80CE-6E66F5656881}"/>
              </c:ext>
            </c:extLst>
          </c:dPt>
          <c:dLbls>
            <c:dLbl>
              <c:idx val="0"/>
              <c:layout>
                <c:manualLayout>
                  <c:x val="0.18410533854166666"/>
                  <c:y val="-0.1939315972222222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C1B947-0863-4E0A-834D-A15D31C40CAE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AE002FF-F9CE-408A-8D05-5B446FF25325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C75A1F89-6199-4912-8EFB-4AC448CC517F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880264619566388"/>
                      <c:h val="0.186237412162970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BAA-4A9A-80CE-6E66F5656881}"/>
                </c:ext>
              </c:extLst>
            </c:dLbl>
            <c:dLbl>
              <c:idx val="1"/>
              <c:layout>
                <c:manualLayout>
                  <c:x val="0.2125723949556996"/>
                  <c:y val="6.904204209338507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76756C-8DA0-49B4-9D6F-4E9F58C6E802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059F2F6-1139-4BED-A976-E7398BF6ACDE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6A66854-4E53-477E-A38B-23A30F9DB2D9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BAA-4A9A-80CE-6E66F5656881}"/>
                </c:ext>
              </c:extLst>
            </c:dLbl>
            <c:dLbl>
              <c:idx val="2"/>
              <c:layout>
                <c:manualLayout>
                  <c:x val="0.23504334701556673"/>
                  <c:y val="0.15585447805135821"/>
                </c:manualLayout>
              </c:layout>
              <c:tx>
                <c:rich>
                  <a:bodyPr/>
                  <a:lstStyle/>
                  <a:p>
                    <a:fld id="{3CDD597D-9FDC-48A1-9562-82CFE3D8E42F}" type="CATEGORYNAME">
                      <a:rPr lang="en-US" sz="1200" b="1"/>
                      <a:pPr/>
                      <a:t>[CATEGORY NAME]</a:t>
                    </a:fld>
                    <a:endParaRPr lang="en-US" sz="1200" b="1" baseline="0"/>
                  </a:p>
                  <a:p>
                    <a:fld id="{CD0F6281-D036-421D-A104-9A2B2BE2AE3C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 </a:t>
                    </a:r>
                    <a:endParaRPr lang="en-US" baseline="0"/>
                  </a:p>
                  <a:p>
                    <a:fld id="{44A65F9D-3C08-44B5-A32F-7F41EB0D9CB9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34183707615646"/>
                      <c:h val="0.186442147921862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BAA-4A9A-80CE-6E66F5656881}"/>
                </c:ext>
              </c:extLst>
            </c:dLbl>
            <c:dLbl>
              <c:idx val="3"/>
              <c:layout>
                <c:manualLayout>
                  <c:x val="-0.2116703824535317"/>
                  <c:y val="-7.720437461175035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8CB4D50-32C9-43CA-86C7-E7BCD898282B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6B0CE6D2-5EC6-4E58-836A-3330A2BEAA11}" type="VALU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/>
                      <a:t> þús. tonn CO</a:t>
                    </a:r>
                    <a:r>
                      <a:rPr lang="en-US" sz="1100" baseline="-25000"/>
                      <a:t>2</a:t>
                    </a:r>
                    <a:r>
                      <a:rPr lang="en-US" sz="1100"/>
                      <a:t>-íg.</a:t>
                    </a:r>
                    <a:endParaRPr lang="en-US" sz="1100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A9DE00FA-1AD8-4FBD-B253-84CACB90C29B}" type="PERCENTAG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77831389781215"/>
                      <c:h val="0.198631765517162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BAA-4A9A-80CE-6E66F5656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| Numerical Data'!$A$104:$A$107</c:f>
              <c:strCache>
                <c:ptCount val="4"/>
                <c:pt idx="0">
                  <c:v>ETS staðbundinn iðnaður</c:v>
                </c:pt>
                <c:pt idx="1">
                  <c:v>Innanlandsflug (CO₂)</c:v>
                </c:pt>
                <c:pt idx="2">
                  <c:v>Samfélagslosun (bein ábyrgð Íslands)</c:v>
                </c:pt>
                <c:pt idx="3">
                  <c:v>Landnotkun (LULUCF)</c:v>
                </c:pt>
              </c:strCache>
            </c:strRef>
          </c:cat>
          <c:val>
            <c:numRef>
              <c:f>'Talnagögn | Numerical Data'!$V$104:$V$107</c:f>
              <c:numCache>
                <c:formatCode>0</c:formatCode>
                <c:ptCount val="4"/>
                <c:pt idx="0">
                  <c:v>1875.076</c:v>
                </c:pt>
                <c:pt idx="1">
                  <c:v>24.085325513333334</c:v>
                </c:pt>
                <c:pt idx="2">
                  <c:v>2766.8395764107227</c:v>
                </c:pt>
                <c:pt idx="3">
                  <c:v>7757.0261112450144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AA-4A9A-80CE-6E66F5656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Samfélagslosun</a:t>
            </a:r>
          </a:p>
          <a:p>
            <a:pPr>
              <a:defRPr sz="1800"/>
            </a:pPr>
            <a:r>
              <a:rPr lang="en-US" sz="1200" b="0" baseline="0"/>
              <a:t>(bein ábyrgð Íslands)</a:t>
            </a:r>
          </a:p>
          <a:p>
            <a:pPr>
              <a:defRPr sz="1800"/>
            </a:pPr>
            <a:r>
              <a:rPr lang="en-US" sz="1600" b="1" baseline="0"/>
              <a:t>2022</a:t>
            </a:r>
            <a:endParaRPr lang="en-US" sz="1600" b="1"/>
          </a:p>
        </c:rich>
      </c:tx>
      <c:layout>
        <c:manualLayout>
          <c:xMode val="edge"/>
          <c:yMode val="edge"/>
          <c:x val="0.43016341145833326"/>
          <c:y val="0.43185925925925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01957247219457"/>
          <c:y val="4.349747698779672E-2"/>
          <c:w val="0.52452262030922014"/>
          <c:h val="0.911649744943793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A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26-44C5-AEA3-9ECCC7D953F8}"/>
              </c:ext>
            </c:extLst>
          </c:dPt>
          <c:dPt>
            <c:idx val="1"/>
            <c:bubble3D val="0"/>
            <c:spPr>
              <a:solidFill>
                <a:srgbClr val="FFD4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26-44C5-AEA3-9ECCC7D953F8}"/>
              </c:ext>
            </c:extLst>
          </c:dPt>
          <c:dPt>
            <c:idx val="2"/>
            <c:bubble3D val="0"/>
            <c:spPr>
              <a:solidFill>
                <a:srgbClr val="85509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26-44C5-AEA3-9ECCC7D953F8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rgbClr val="ED7D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26-44C5-AEA3-9ECCC7D953F8}"/>
              </c:ext>
            </c:extLst>
          </c:dPt>
          <c:dLbls>
            <c:dLbl>
              <c:idx val="0"/>
              <c:layout>
                <c:manualLayout>
                  <c:x val="0.16907643229166666"/>
                  <c:y val="-0.1813202546296296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Orka</a:t>
                    </a:r>
                  </a:p>
                  <a:p>
                    <a:r>
                      <a:rPr lang="en-US" sz="1100" b="0"/>
                      <a:t>1791 þús. tonn CO</a:t>
                    </a:r>
                    <a:r>
                      <a:rPr lang="en-US" sz="1100" b="0" baseline="-25000"/>
                      <a:t>2</a:t>
                    </a:r>
                    <a:r>
                      <a:rPr lang="en-US" sz="1100" b="0"/>
                      <a:t>-íg.</a:t>
                    </a:r>
                  </a:p>
                  <a:p>
                    <a:r>
                      <a:rPr lang="en-US" sz="1100" b="0"/>
                      <a:t>64%</a:t>
                    </a:r>
                    <a:endParaRPr lang="en-US" sz="1050" b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4298593231945"/>
                      <c:h val="0.20069763541841351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5E26-44C5-AEA3-9ECCC7D953F8}"/>
                </c:ext>
              </c:extLst>
            </c:dLbl>
            <c:dLbl>
              <c:idx val="1"/>
              <c:layout>
                <c:manualLayout>
                  <c:x val="-0.22051742698356114"/>
                  <c:y val="0.15782398591006661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AAC3B0E-06F8-4302-9734-BE0359C1764D}" type="CATEGORYNAME">
                      <a:rPr lang="en-US" sz="1200" b="1"/>
                      <a:pPr>
                        <a:defRPr sz="1100"/>
                      </a:pPr>
                      <a:t>[CATEGORY NAME]</a:t>
                    </a:fld>
                    <a:endParaRPr lang="en-US" sz="1200" b="1" baseline="0"/>
                  </a:p>
                  <a:p>
                    <a:pPr>
                      <a:defRPr sz="1100"/>
                    </a:pPr>
                    <a:fld id="{B97528B6-DC11-45F1-8C73-A719A1D655DF}" type="VALUE">
                      <a:rPr lang="en-US"/>
                      <a:pPr>
                        <a:defRPr sz="1100"/>
                      </a:pPr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  <a:endParaRPr lang="en-US" baseline="0"/>
                  </a:p>
                  <a:p>
                    <a:pPr>
                      <a:defRPr sz="1100"/>
                    </a:pPr>
                    <a:fld id="{0798D9D0-1DB4-4503-8695-D9288C3077F8}" type="PERCENTAGE">
                      <a:rPr lang="en-US"/>
                      <a:pPr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950859374999997"/>
                      <c:h val="0.141666666666666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E26-44C5-AEA3-9ECCC7D953F8}"/>
                </c:ext>
              </c:extLst>
            </c:dLbl>
            <c:dLbl>
              <c:idx val="2"/>
              <c:layout>
                <c:manualLayout>
                  <c:x val="-0.20208151041666667"/>
                  <c:y val="1.759282407407402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977052-B303-475A-9B7F-C76743695423}" type="CATEGORYNAME">
                      <a:rPr lang="en-US" sz="1200" b="1"/>
                      <a:pPr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/>
                    </a:pPr>
                    <a:fld id="{8B7B3A88-158F-404E-821C-E3BB11A4016D}" type="VALUE">
                      <a:rPr lang="en-US"/>
                      <a:pPr>
                        <a:defRPr sz="1100"/>
                      </a:pPr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  <a:endParaRPr lang="en-US" baseline="0"/>
                  </a:p>
                  <a:p>
                    <a:pPr>
                      <a:defRPr sz="1100"/>
                    </a:pPr>
                    <a:fld id="{30D2E478-2D64-4DB3-A00B-08D42E58BC1B}" type="PERCENTAGE">
                      <a:rPr lang="en-US"/>
                      <a:pPr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E26-44C5-AEA3-9ECCC7D953F8}"/>
                </c:ext>
              </c:extLst>
            </c:dLbl>
            <c:dLbl>
              <c:idx val="3"/>
              <c:layout>
                <c:manualLayout>
                  <c:x val="-0.28477770736809588"/>
                  <c:y val="-0.1740994000770543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Úrgangur</a:t>
                    </a:r>
                    <a:r>
                      <a:rPr lang="en-US" b="0"/>
                      <a:t>
234 þús. tonn CO</a:t>
                    </a:r>
                    <a:r>
                      <a:rPr lang="en-US" b="0" baseline="-25000"/>
                      <a:t>2</a:t>
                    </a:r>
                    <a:r>
                      <a:rPr lang="en-US" b="0"/>
                      <a:t>-íg
8.4%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5E26-44C5-AEA3-9ECCC7D953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| Numerical Data'!$A$113:$A$116</c:f>
              <c:strCache>
                <c:ptCount val="4"/>
                <c:pt idx="0">
                  <c:v>Orka</c:v>
                </c:pt>
                <c:pt idx="1">
                  <c:v>Iðnaður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'Talnagögn | Numerical Data'!$V$113:$V$116</c:f>
              <c:numCache>
                <c:formatCode>0</c:formatCode>
                <c:ptCount val="4"/>
                <c:pt idx="0">
                  <c:v>1787.638506425619</c:v>
                </c:pt>
                <c:pt idx="1">
                  <c:v>149.33682192340325</c:v>
                </c:pt>
                <c:pt idx="2">
                  <c:v>596.26381448560176</c:v>
                </c:pt>
                <c:pt idx="3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26-44C5-AEA3-9ECCC7D95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5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</a:rPr>
              <a:t>Samfélagslosun</a:t>
            </a:r>
            <a:r>
              <a:rPr lang="is-IS" sz="1600" b="1" baseline="0">
                <a:solidFill>
                  <a:sysClr val="windowText" lastClr="000000"/>
                </a:solidFill>
              </a:rPr>
              <a:t> </a:t>
            </a:r>
            <a:br>
              <a:rPr lang="is-IS" sz="1600" b="1" baseline="0">
                <a:solidFill>
                  <a:sysClr val="windowText" lastClr="000000"/>
                </a:solidFill>
              </a:rPr>
            </a:br>
            <a:r>
              <a:rPr lang="is-IS" sz="1200" b="0" baseline="0">
                <a:solidFill>
                  <a:sysClr val="windowText" lastClr="000000"/>
                </a:solidFill>
              </a:rPr>
              <a:t>(bein ábyrgð Íslands)</a:t>
            </a:r>
            <a:endParaRPr lang="is-IS" sz="1200" b="1" baseline="0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is-IS" sz="1600" b="1" baseline="0">
                <a:solidFill>
                  <a:sysClr val="windowText" lastClr="000000"/>
                </a:solidFill>
              </a:rPr>
              <a:t>2022</a:t>
            </a:r>
            <a:endParaRPr lang="is-IS" sz="16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8068880208333326"/>
          <c:y val="0.4683530092592593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98743887737899"/>
          <c:y val="0.11888679803538671"/>
          <c:w val="0.45580729166666667"/>
          <c:h val="0.8103240740740740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25-4EB4-BE43-D217CD30861A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25-4EB4-BE43-D217CD30861A}"/>
              </c:ext>
            </c:extLst>
          </c:dPt>
          <c:dPt>
            <c:idx val="2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25-4EB4-BE43-D217CD30861A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E25-4EB4-BE43-D217CD3086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E25-4EB4-BE43-D217CD30861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E25-4EB4-BE43-D217CD30861A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E25-4EB4-BE43-D217CD30861A}"/>
              </c:ext>
            </c:extLst>
          </c:dPt>
          <c:dPt>
            <c:idx val="7"/>
            <c:bubble3D val="0"/>
            <c:spPr>
              <a:solidFill>
                <a:srgbClr val="7FB9D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E25-4EB4-BE43-D217CD30861A}"/>
              </c:ext>
            </c:extLst>
          </c:dPt>
          <c:dLbls>
            <c:dLbl>
              <c:idx val="0"/>
              <c:layout>
                <c:manualLayout>
                  <c:x val="0.17738893229166666"/>
                  <c:y val="-0.16756944444444444"/>
                </c:manualLayout>
              </c:layout>
              <c:tx>
                <c:rich>
                  <a:bodyPr/>
                  <a:lstStyle/>
                  <a:p>
                    <a:fld id="{8F134B45-60AB-4EFF-A44E-B7C42C2C241C}" type="CATEGORYNAM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  <a:p>
                    <a:fld id="{C081AAEE-B0EB-45C5-AFCD-EFBF337AEAAC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fld id="{57ECB39C-78E2-4399-9B89-398C7C5415E8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25-4EB4-BE43-D217CD30861A}"/>
                </c:ext>
              </c:extLst>
            </c:dLbl>
            <c:dLbl>
              <c:idx val="1"/>
              <c:layout>
                <c:manualLayout>
                  <c:x val="0.17184908854166667"/>
                  <c:y val="0.17050925925925914"/>
                </c:manualLayout>
              </c:layout>
              <c:tx>
                <c:rich>
                  <a:bodyPr/>
                  <a:lstStyle/>
                  <a:p>
                    <a:fld id="{131AD79E-CD1E-4A93-B424-49EA7326E962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9D8909FA-D788-4A51-8D9A-A9330F94B0D4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</a:t>
                    </a:r>
                    <a:endParaRPr lang="en-US" baseline="0"/>
                  </a:p>
                  <a:p>
                    <a:fld id="{3B04F7BE-979A-40D3-ABC8-4FB704E12E36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25-4EB4-BE43-D217CD30861A}"/>
                </c:ext>
              </c:extLst>
            </c:dLbl>
            <c:dLbl>
              <c:idx val="2"/>
              <c:layout>
                <c:manualLayout>
                  <c:x val="-0.16040364583333336"/>
                  <c:y val="0.17050925925925914"/>
                </c:manualLayout>
              </c:layout>
              <c:tx>
                <c:rich>
                  <a:bodyPr/>
                  <a:lstStyle/>
                  <a:p>
                    <a:fld id="{6798545B-1822-4090-85A3-F3A28B5883A9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BE5F71C0-B0F0-4839-99FB-DEB647B36382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fld id="{F0BE0915-A431-44B4-8C9E-025EEA44EFFD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E25-4EB4-BE43-D217CD30861A}"/>
                </c:ext>
              </c:extLst>
            </c:dLbl>
            <c:dLbl>
              <c:idx val="3"/>
              <c:layout>
                <c:manualLayout>
                  <c:x val="-0.21498371802967284"/>
                  <c:y val="0.1124421563406118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D39294-F625-4071-97B3-DE7C00F1C991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3EB77067-93BB-4E80-97CC-84C15DC1872E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8830D4F6-0328-49F3-823A-DBEB420284D3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E25-4EB4-BE43-D217CD30861A}"/>
                </c:ext>
              </c:extLst>
            </c:dLbl>
            <c:dLbl>
              <c:idx val="4"/>
              <c:layout>
                <c:manualLayout>
                  <c:x val="-0.29269524739583336"/>
                  <c:y val="-4.556724537037042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5E2E0FC-1352-49D2-A4EC-CC19B47CBB16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1F9B4A4-D2EF-4177-BC43-9C7748A3C7F2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AAF471AB-1DDD-4C04-AD01-392E4BAA401B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55372395833333"/>
                      <c:h val="0.177682638888888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E25-4EB4-BE43-D217CD30861A}"/>
                </c:ext>
              </c:extLst>
            </c:dLbl>
            <c:dLbl>
              <c:idx val="5"/>
              <c:layout>
                <c:manualLayout>
                  <c:x val="-0.22654947916666668"/>
                  <c:y val="-0.117592592592592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FA2D19-FC2D-46D0-8D5A-8BDEB449751D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B8B9A9A-FD4B-4028-AA9D-6AAB3F3FE18C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E2918651-CA61-42AF-BBAC-C7F2C911C0D6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E25-4EB4-BE43-D217CD30861A}"/>
                </c:ext>
              </c:extLst>
            </c:dLbl>
            <c:dLbl>
              <c:idx val="6"/>
              <c:layout>
                <c:manualLayout>
                  <c:x val="-0.29600260416666668"/>
                  <c:y val="-0.2410648148148148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FDB6C7-A016-49CD-B0A1-2FE8C5847C32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28D125C8-164D-4DBB-95C2-93A6FF948DF2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D3577341-DE71-4811-9E6C-F8EFAD90E1F4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3E25-4EB4-BE43-D217CD30861A}"/>
                </c:ext>
              </c:extLst>
            </c:dLbl>
            <c:dLbl>
              <c:idx val="7"/>
              <c:layout>
                <c:manualLayout>
                  <c:x val="-8.2600992573960322E-2"/>
                  <c:y val="-0.2127474998520622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0DB43D-A70F-4F5A-B215-468C98F5DF5A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FE9D1E0-D1C4-46F0-B7E0-58F02959DC6B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0854663E-D606-4BF9-953E-9E0444D68790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E25-4EB4-BE43-D217CD308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'Skuldbindingar | Obligations'!$A$177:$A$184</c:f>
              <c:strCache>
                <c:ptCount val="8"/>
                <c:pt idx="0">
                  <c:v>Vegasamgöngur</c:v>
                </c:pt>
                <c:pt idx="1">
                  <c:v>Fiskiskip</c:v>
                </c:pt>
                <c:pt idx="2">
                  <c:v>Landbúnaður</c:v>
                </c:pt>
                <c:pt idx="3">
                  <c:v>Urðun úrgangs</c:v>
                </c:pt>
                <c:pt idx="4">
                  <c:v>Kælibúnaður (F-gös)</c:v>
                </c:pt>
                <c:pt idx="5">
                  <c:v>Jarðvarmavirkjanir</c:v>
                </c:pt>
                <c:pt idx="6">
                  <c:v>Vélar og tæki</c:v>
                </c:pt>
                <c:pt idx="7">
                  <c:v>Annað</c:v>
                </c:pt>
              </c:strCache>
            </c:strRef>
          </c:cat>
          <c:val>
            <c:numRef>
              <c:f>'Skuldbindingar | Obligations'!$B$177:$B$184</c:f>
              <c:numCache>
                <c:formatCode>0</c:formatCode>
                <c:ptCount val="8"/>
                <c:pt idx="0">
                  <c:v>925.61998746656161</c:v>
                </c:pt>
                <c:pt idx="1">
                  <c:v>481.51547449283527</c:v>
                </c:pt>
                <c:pt idx="2">
                  <c:v>596.26381448560176</c:v>
                </c:pt>
                <c:pt idx="3">
                  <c:v>200.23536486455632</c:v>
                </c:pt>
                <c:pt idx="4">
                  <c:v>133.26348312358914</c:v>
                </c:pt>
                <c:pt idx="5">
                  <c:v>190.25900000000001</c:v>
                </c:pt>
                <c:pt idx="6">
                  <c:v>59.411699755651256</c:v>
                </c:pt>
                <c:pt idx="7">
                  <c:v>180.26900790169248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E25-4EB4-BE43-D217CD308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7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Losun frá</a:t>
            </a:r>
            <a:r>
              <a:rPr lang="en-US" sz="1600" b="1" baseline="0"/>
              <a:t> </a:t>
            </a:r>
            <a:r>
              <a:rPr lang="en-US" sz="1600" b="1"/>
              <a:t>ETS</a:t>
            </a:r>
            <a:endParaRPr lang="en-US" sz="1600" b="1" baseline="0"/>
          </a:p>
          <a:p>
            <a:pPr>
              <a:defRPr sz="1600" b="1"/>
            </a:pPr>
            <a:r>
              <a:rPr lang="en-US" sz="1200" b="0"/>
              <a:t>staðbundnum</a:t>
            </a:r>
            <a:r>
              <a:rPr lang="en-US" sz="1200" b="0" baseline="0"/>
              <a:t> </a:t>
            </a:r>
            <a:r>
              <a:rPr lang="en-US" sz="1200" b="0"/>
              <a:t>iðnaði</a:t>
            </a:r>
          </a:p>
          <a:p>
            <a:pPr>
              <a:defRPr sz="1600" b="1"/>
            </a:pPr>
            <a:r>
              <a:rPr lang="en-US" sz="1600" b="1"/>
              <a:t>2022</a:t>
            </a:r>
          </a:p>
        </c:rich>
      </c:tx>
      <c:layout>
        <c:manualLayout>
          <c:xMode val="edge"/>
          <c:yMode val="edge"/>
          <c:x val="0.40625377604166668"/>
          <c:y val="0.4362550925925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216726571860187"/>
          <c:y val="4.9289120370370372E-2"/>
          <c:w val="0.52455079207366839"/>
          <c:h val="0.91324549266754151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B5-49A9-8305-74909B270953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B5-49A9-8305-74909B270953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B5-49A9-8305-74909B270953}"/>
              </c:ext>
            </c:extLst>
          </c:dPt>
          <c:dLbls>
            <c:dLbl>
              <c:idx val="0"/>
              <c:layout>
                <c:manualLayout>
                  <c:x val="0.19013220640444511"/>
                  <c:y val="-0.2692376731639630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E7961CC-0A55-450C-B7BF-8EC6804CA523}" type="CATEGORYNAME">
                      <a:rPr lang="en-US" sz="1200" b="1"/>
                      <a:pPr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/>
                    </a:pPr>
                    <a:fld id="{B1C5E4FF-0EBA-426A-889F-AEDFFAF65755}" type="VALUE">
                      <a:rPr lang="en-US"/>
                      <a:pPr>
                        <a:defRPr sz="1100"/>
                      </a:pPr>
                      <a:t>[VALUE]</a:t>
                    </a:fld>
                    <a:r>
                      <a:rPr lang="en-US"/>
                      <a:t> þús.</a:t>
                    </a:r>
                    <a:r>
                      <a:rPr lang="en-US" baseline="0"/>
                      <a:t> tonn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</a:t>
                    </a:r>
                  </a:p>
                  <a:p>
                    <a:pPr>
                      <a:defRPr sz="1100"/>
                    </a:pPr>
                    <a:fld id="{90284561-821F-4510-BCAF-B71C45C7EFF5}" type="PERCENTAGE">
                      <a:rPr lang="en-US"/>
                      <a:pPr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601797136734173"/>
                      <c:h val="0.21680381790780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EB5-49A9-8305-74909B270953}"/>
                </c:ext>
              </c:extLst>
            </c:dLbl>
            <c:dLbl>
              <c:idx val="1"/>
              <c:layout>
                <c:manualLayout>
                  <c:x val="0.2011772290015911"/>
                  <c:y val="0.1941491898148147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FF2DDA-EECA-47D7-926F-F051C6BF4A43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61FC32E9-263F-4062-87C3-108F7D9F94FC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3E478909-247E-48DD-8AC7-4E8D55DD2542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808115071151555"/>
                      <c:h val="0.199999999999999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EB5-49A9-8305-74909B270953}"/>
                </c:ext>
              </c:extLst>
            </c:dLbl>
            <c:dLbl>
              <c:idx val="2"/>
              <c:layout>
                <c:manualLayout>
                  <c:x val="-0.22884369953638589"/>
                  <c:y val="-0.17646041666666668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ED4D18-B084-41A0-B5B8-476AB9C89DF1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E34E3443-48FC-48E7-AD15-22BB64F926D2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AEB107C-CF10-4C03-A110-089D8439A3C0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271700116329109"/>
                      <c:h val="0.215719255261363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EB5-49A9-8305-74909B2709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| Numerical Data'!$A$142:$A$144</c:f>
              <c:strCache>
                <c:ptCount val="3"/>
                <c:pt idx="0">
                  <c:v>Eldsneytisbruni, staðbundinn iðnaður</c:v>
                </c:pt>
                <c:pt idx="1">
                  <c:v>Kísil- og kísilmálmframleiðsla</c:v>
                </c:pt>
                <c:pt idx="2">
                  <c:v>Álframleiðsla</c:v>
                </c:pt>
              </c:strCache>
            </c:strRef>
          </c:cat>
          <c:val>
            <c:numRef>
              <c:f>'Talnagögn | Numerical Data'!$V$142:$V$144</c:f>
              <c:numCache>
                <c:formatCode>0</c:formatCode>
                <c:ptCount val="3"/>
                <c:pt idx="0" formatCode="0.0">
                  <c:v>7.6184954038819539</c:v>
                </c:pt>
                <c:pt idx="1">
                  <c:v>513.25851857568762</c:v>
                </c:pt>
                <c:pt idx="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B5-49A9-8305-74909B270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Nettó</a:t>
            </a:r>
            <a:r>
              <a:rPr lang="en-GB" b="1" baseline="0">
                <a:solidFill>
                  <a:sysClr val="windowText" lastClr="000000"/>
                </a:solidFill>
              </a:rPr>
              <a:t> losun/binding frá landnotkun</a:t>
            </a:r>
          </a:p>
          <a:p>
            <a:pPr>
              <a:defRPr/>
            </a:pPr>
            <a:r>
              <a:rPr lang="en-GB" b="1" baseline="0">
                <a:solidFill>
                  <a:sysClr val="windowText" lastClr="000000"/>
                </a:solidFill>
              </a:rPr>
              <a:t>árið 2022</a:t>
            </a:r>
            <a:endParaRPr lang="en-GB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53521731914708137"/>
          <c:y val="3.6883499208239058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'Talnagögn | Numerical Data'!$A$159:$A$163</c:f>
              <c:strCache>
                <c:ptCount val="5"/>
                <c:pt idx="0">
                  <c:v>Skóglendi</c:v>
                </c:pt>
                <c:pt idx="1">
                  <c:v>Ræktað land</c:v>
                </c:pt>
                <c:pt idx="2">
                  <c:v>Mólendi</c:v>
                </c:pt>
                <c:pt idx="3">
                  <c:v>Votlendi</c:v>
                </c:pt>
                <c:pt idx="4">
                  <c:v>Annað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45-4817-8B66-B1E13F77E1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45-4817-8B66-B1E13F77E19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45-4817-8B66-B1E13F77E19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45-4817-8B66-B1E13F77E190}"/>
              </c:ext>
            </c:extLst>
          </c:dPt>
          <c:cat>
            <c:strRef>
              <c:f>'Talnagögn | Numerical Data'!$A$159:$A$163</c:f>
              <c:strCache>
                <c:ptCount val="5"/>
                <c:pt idx="0">
                  <c:v>Skóglendi</c:v>
                </c:pt>
                <c:pt idx="1">
                  <c:v>Ræktað land</c:v>
                </c:pt>
                <c:pt idx="2">
                  <c:v>Mólendi</c:v>
                </c:pt>
                <c:pt idx="3">
                  <c:v>Votlendi</c:v>
                </c:pt>
                <c:pt idx="4">
                  <c:v>Annað</c:v>
                </c:pt>
              </c:strCache>
            </c:strRef>
          </c:cat>
          <c:val>
            <c:numRef>
              <c:f>'Talnagögn | Numerical Data'!$V$159:$V$163</c:f>
              <c:numCache>
                <c:formatCode>0</c:formatCode>
                <c:ptCount val="5"/>
                <c:pt idx="0">
                  <c:v>-505.44650890364835</c:v>
                </c:pt>
                <c:pt idx="1">
                  <c:v>1437.3311790413859</c:v>
                </c:pt>
                <c:pt idx="2">
                  <c:v>5971.2075032824032</c:v>
                </c:pt>
                <c:pt idx="3">
                  <c:v>845.18894352076757</c:v>
                </c:pt>
                <c:pt idx="4">
                  <c:v>8.7449943041056031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45-4817-8B66-B1E13F77E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1200768"/>
        <c:axId val="1441200408"/>
      </c:barChart>
      <c:catAx>
        <c:axId val="144120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200408"/>
        <c:crosses val="autoZero"/>
        <c:auto val="1"/>
        <c:lblAlgn val="ctr"/>
        <c:lblOffset val="100"/>
        <c:noMultiLvlLbl val="0"/>
      </c:catAx>
      <c:valAx>
        <c:axId val="144120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.34450833333333336"/>
              <c:y val="0.94964097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20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'Talnagögn | Numerical Data'!$A$153</c:f>
              <c:strCache>
                <c:ptCount val="1"/>
                <c:pt idx="0">
                  <c:v>Icelandair</c:v>
                </c:pt>
              </c:strCache>
            </c:strRef>
          </c:tx>
          <c:spPr>
            <a:solidFill>
              <a:srgbClr val="001B71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Data'!$M$153:$V$153</c:f>
              <c:numCache>
                <c:formatCode>0</c:formatCode>
                <c:ptCount val="10"/>
                <c:pt idx="0">
                  <c:v>350.85</c:v>
                </c:pt>
                <c:pt idx="1">
                  <c:v>381.60399999999998</c:v>
                </c:pt>
                <c:pt idx="2">
                  <c:v>425.52800000000002</c:v>
                </c:pt>
                <c:pt idx="3">
                  <c:v>503.64100000000002</c:v>
                </c:pt>
                <c:pt idx="4">
                  <c:v>527.42200000000003</c:v>
                </c:pt>
                <c:pt idx="5">
                  <c:v>501.30700000000002</c:v>
                </c:pt>
                <c:pt idx="6">
                  <c:v>567.63199999999995</c:v>
                </c:pt>
                <c:pt idx="7">
                  <c:v>167.53399999999999</c:v>
                </c:pt>
                <c:pt idx="8">
                  <c:v>205.173</c:v>
                </c:pt>
                <c:pt idx="9">
                  <c:v>382.82299999999998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81-4B63-AC41-E2A059A7C538}"/>
            </c:ext>
          </c:extLst>
        </c:ser>
        <c:ser>
          <c:idx val="5"/>
          <c:order val="1"/>
          <c:tx>
            <c:strRef>
              <c:f>'Talnagögn | Numerical Data'!$A$154</c:f>
              <c:strCache>
                <c:ptCount val="1"/>
                <c:pt idx="0">
                  <c:v>WOW Air</c:v>
                </c:pt>
              </c:strCache>
            </c:strRef>
          </c:tx>
          <c:spPr>
            <a:solidFill>
              <a:srgbClr val="9F1881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Data'!$M$154:$V$154</c:f>
              <c:numCache>
                <c:formatCode>0.0</c:formatCode>
                <c:ptCount val="10"/>
                <c:pt idx="0">
                  <c:v>0</c:v>
                </c:pt>
                <c:pt idx="1">
                  <c:v>85.63</c:v>
                </c:pt>
                <c:pt idx="2">
                  <c:v>97.944000000000003</c:v>
                </c:pt>
                <c:pt idx="3" formatCode="0">
                  <c:v>183.03100000000001</c:v>
                </c:pt>
                <c:pt idx="4" formatCode="0">
                  <c:v>250.08</c:v>
                </c:pt>
                <c:pt idx="5" formatCode="0">
                  <c:v>278.125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81-4B63-AC41-E2A059A7C538}"/>
            </c:ext>
          </c:extLst>
        </c:ser>
        <c:ser>
          <c:idx val="0"/>
          <c:order val="2"/>
          <c:tx>
            <c:strRef>
              <c:f>'Talnagögn | Numerical Data'!$A$149</c:f>
              <c:strCache>
                <c:ptCount val="1"/>
                <c:pt idx="0">
                  <c:v>Air Atlanta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Data'!$M$149:$V$149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5.4930000000000003</c:v>
                </c:pt>
                <c:pt idx="4">
                  <c:v>2.0049999999999999</c:v>
                </c:pt>
                <c:pt idx="5">
                  <c:v>4.1219999999999999</c:v>
                </c:pt>
                <c:pt idx="6">
                  <c:v>4.9219999999999997</c:v>
                </c:pt>
                <c:pt idx="7">
                  <c:v>10.419</c:v>
                </c:pt>
                <c:pt idx="8">
                  <c:v>5.1040000000000001</c:v>
                </c:pt>
                <c:pt idx="9">
                  <c:v>8.4559999999999995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1-4B63-AC41-E2A059A7C538}"/>
            </c:ext>
          </c:extLst>
        </c:ser>
        <c:ser>
          <c:idx val="1"/>
          <c:order val="3"/>
          <c:tx>
            <c:strRef>
              <c:f>'Talnagögn | Numerical Data'!$A$150</c:f>
              <c:strCache>
                <c:ptCount val="1"/>
                <c:pt idx="0">
                  <c:v>Bluebird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Data'!$M$150:$V$150</c:f>
              <c:numCache>
                <c:formatCode>0.0</c:formatCode>
                <c:ptCount val="10"/>
                <c:pt idx="0">
                  <c:v>0</c:v>
                </c:pt>
                <c:pt idx="1">
                  <c:v>12.667</c:v>
                </c:pt>
                <c:pt idx="2">
                  <c:v>11.704000000000001</c:v>
                </c:pt>
                <c:pt idx="3">
                  <c:v>12.496</c:v>
                </c:pt>
                <c:pt idx="4">
                  <c:v>16.402000000000001</c:v>
                </c:pt>
                <c:pt idx="5">
                  <c:v>21.861999999999998</c:v>
                </c:pt>
                <c:pt idx="6">
                  <c:v>11.72</c:v>
                </c:pt>
                <c:pt idx="7">
                  <c:v>12.047000000000001</c:v>
                </c:pt>
                <c:pt idx="8">
                  <c:v>37.143999999999998</c:v>
                </c:pt>
                <c:pt idx="9">
                  <c:v>66.212000000000003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81-4B63-AC41-E2A059A7C538}"/>
            </c:ext>
          </c:extLst>
        </c:ser>
        <c:ser>
          <c:idx val="2"/>
          <c:order val="4"/>
          <c:tx>
            <c:strRef>
              <c:f>'Talnagögn | Numerical Data'!$A$151</c:f>
              <c:strCache>
                <c:ptCount val="1"/>
                <c:pt idx="0">
                  <c:v>Flugfélag Íslands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Data'!$M$151:$V$151</c:f>
              <c:numCache>
                <c:formatCode>0.0</c:formatCode>
                <c:ptCount val="10"/>
                <c:pt idx="0">
                  <c:v>13.324</c:v>
                </c:pt>
                <c:pt idx="1">
                  <c:v>12.659000000000001</c:v>
                </c:pt>
                <c:pt idx="2">
                  <c:v>12.513999999999999</c:v>
                </c:pt>
                <c:pt idx="3">
                  <c:v>14.699</c:v>
                </c:pt>
                <c:pt idx="4">
                  <c:v>17.853999999999999</c:v>
                </c:pt>
                <c:pt idx="5">
                  <c:v>14.955</c:v>
                </c:pt>
                <c:pt idx="6">
                  <c:v>11.85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81-4B63-AC41-E2A059A7C538}"/>
            </c:ext>
          </c:extLst>
        </c:ser>
        <c:ser>
          <c:idx val="3"/>
          <c:order val="5"/>
          <c:tx>
            <c:strRef>
              <c:f>'Talnagögn | Numerical Data'!$A$152</c:f>
              <c:strCache>
                <c:ptCount val="1"/>
                <c:pt idx="0">
                  <c:v>Fly PLAY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Data'!$M$152:$V$152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18.369</c:v>
                </c:pt>
                <c:pt idx="9">
                  <c:v>78.709000000000003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81-4B63-AC41-E2A059A7C538}"/>
            </c:ext>
          </c:extLst>
        </c:ser>
        <c:ser>
          <c:idx val="6"/>
          <c:order val="6"/>
          <c:tx>
            <c:strRef>
              <c:f>'Talnagögn | Numerical Data'!$A$155</c:f>
              <c:strCache>
                <c:ptCount val="1"/>
                <c:pt idx="0">
                  <c:v>Papier-Mettler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Data'!$M$155:$V$155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1.2529999999999999</c:v>
                </c:pt>
                <c:pt idx="9">
                  <c:v>1.0960000000000001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81-4B63-AC41-E2A059A7C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729256"/>
        <c:axId val="419729616"/>
      </c:barChart>
      <c:catAx>
        <c:axId val="419729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729616"/>
        <c:crosses val="autoZero"/>
        <c:auto val="1"/>
        <c:lblAlgn val="ctr"/>
        <c:lblOffset val="100"/>
        <c:noMultiLvlLbl val="0"/>
      </c:catAx>
      <c:valAx>
        <c:axId val="41972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0.11077962962962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72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8880208333334"/>
          <c:y val="2.6502433533360875E-2"/>
          <c:w val="0.87332109375"/>
          <c:h val="0.82366710975831248"/>
        </c:manualLayout>
      </c:layout>
      <c:lineChart>
        <c:grouping val="standard"/>
        <c:varyColors val="0"/>
        <c:ser>
          <c:idx val="3"/>
          <c:order val="0"/>
          <c:tx>
            <c:strRef>
              <c:f>'Talnagögn | Numerical Data'!$A$159</c:f>
              <c:strCache>
                <c:ptCount val="1"/>
                <c:pt idx="0">
                  <c:v>Skóglendi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Data'!$E$159:$V$159</c:f>
              <c:numCache>
                <c:formatCode>0</c:formatCode>
                <c:ptCount val="18"/>
                <c:pt idx="0">
                  <c:v>-140.43493512677301</c:v>
                </c:pt>
                <c:pt idx="1">
                  <c:v>-147.04711815079548</c:v>
                </c:pt>
                <c:pt idx="2">
                  <c:v>-264.70538743421685</c:v>
                </c:pt>
                <c:pt idx="3">
                  <c:v>-268.4834503660727</c:v>
                </c:pt>
                <c:pt idx="4">
                  <c:v>-281.24079191955349</c:v>
                </c:pt>
                <c:pt idx="5">
                  <c:v>-304.0300090648667</c:v>
                </c:pt>
                <c:pt idx="6">
                  <c:v>-331.19914807645483</c:v>
                </c:pt>
                <c:pt idx="7">
                  <c:v>-342.18526714716756</c:v>
                </c:pt>
                <c:pt idx="8">
                  <c:v>-359.89311935679069</c:v>
                </c:pt>
                <c:pt idx="9">
                  <c:v>-383.37873811819355</c:v>
                </c:pt>
                <c:pt idx="10">
                  <c:v>-408.37654035777763</c:v>
                </c:pt>
                <c:pt idx="11">
                  <c:v>-432.4409672710633</c:v>
                </c:pt>
                <c:pt idx="12">
                  <c:v>-470.3433401124887</c:v>
                </c:pt>
                <c:pt idx="13">
                  <c:v>-499.64259367922585</c:v>
                </c:pt>
                <c:pt idx="14">
                  <c:v>-501.14654964259813</c:v>
                </c:pt>
                <c:pt idx="15">
                  <c:v>-504.66601615086648</c:v>
                </c:pt>
                <c:pt idx="16">
                  <c:v>-505.08568940472725</c:v>
                </c:pt>
                <c:pt idx="17">
                  <c:v>-505.44650890364835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9-4F4A-94AE-0AA766BA98FD}"/>
            </c:ext>
          </c:extLst>
        </c:ser>
        <c:ser>
          <c:idx val="4"/>
          <c:order val="1"/>
          <c:tx>
            <c:strRef>
              <c:f>'Talnagögn | Numerical Data'!$A$160</c:f>
              <c:strCache>
                <c:ptCount val="1"/>
                <c:pt idx="0">
                  <c:v>Ræktað 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Data'!$E$160:$V$160</c:f>
              <c:numCache>
                <c:formatCode>0</c:formatCode>
                <c:ptCount val="18"/>
                <c:pt idx="0">
                  <c:v>1208.3947690731713</c:v>
                </c:pt>
                <c:pt idx="1">
                  <c:v>1210.4524804476725</c:v>
                </c:pt>
                <c:pt idx="2">
                  <c:v>1212.6005150841872</c:v>
                </c:pt>
                <c:pt idx="3">
                  <c:v>1214.8710182421546</c:v>
                </c:pt>
                <c:pt idx="4">
                  <c:v>1267.7549687539338</c:v>
                </c:pt>
                <c:pt idx="5">
                  <c:v>1280.8351508251508</c:v>
                </c:pt>
                <c:pt idx="6">
                  <c:v>1293.9090162133464</c:v>
                </c:pt>
                <c:pt idx="7">
                  <c:v>1306.9766631142954</c:v>
                </c:pt>
                <c:pt idx="8">
                  <c:v>1320.0381874516931</c:v>
                </c:pt>
                <c:pt idx="9">
                  <c:v>1333.0936829466984</c:v>
                </c:pt>
                <c:pt idx="10">
                  <c:v>1346.2489511848655</c:v>
                </c:pt>
                <c:pt idx="11">
                  <c:v>1358.9731850138696</c:v>
                </c:pt>
                <c:pt idx="12">
                  <c:v>1372.2256409563267</c:v>
                </c:pt>
                <c:pt idx="13">
                  <c:v>1385.2571775152815</c:v>
                </c:pt>
                <c:pt idx="14">
                  <c:v>1398.2838620734381</c:v>
                </c:pt>
                <c:pt idx="15">
                  <c:v>1411.3501918010229</c:v>
                </c:pt>
                <c:pt idx="16">
                  <c:v>1424.3207836588861</c:v>
                </c:pt>
                <c:pt idx="17">
                  <c:v>1437.3311790413859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9-4F4A-94AE-0AA766BA98FD}"/>
            </c:ext>
          </c:extLst>
        </c:ser>
        <c:ser>
          <c:idx val="5"/>
          <c:order val="2"/>
          <c:tx>
            <c:strRef>
              <c:f>'Talnagögn | Numerical Data'!$A$161</c:f>
              <c:strCache>
                <c:ptCount val="1"/>
                <c:pt idx="0">
                  <c:v>Mólendi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Data'!$E$161:$V$161</c:f>
              <c:numCache>
                <c:formatCode>0</c:formatCode>
                <c:ptCount val="18"/>
                <c:pt idx="0">
                  <c:v>5810.9504489010933</c:v>
                </c:pt>
                <c:pt idx="1">
                  <c:v>5866.9928323330005</c:v>
                </c:pt>
                <c:pt idx="2">
                  <c:v>5889.5290257778151</c:v>
                </c:pt>
                <c:pt idx="3">
                  <c:v>5935.9917003524533</c:v>
                </c:pt>
                <c:pt idx="4">
                  <c:v>5942.4071118608981</c:v>
                </c:pt>
                <c:pt idx="5">
                  <c:v>5943.3343647697238</c:v>
                </c:pt>
                <c:pt idx="6">
                  <c:v>5944.1474813223313</c:v>
                </c:pt>
                <c:pt idx="7">
                  <c:v>5949.3586818837239</c:v>
                </c:pt>
                <c:pt idx="8">
                  <c:v>5955.7511189571142</c:v>
                </c:pt>
                <c:pt idx="9">
                  <c:v>5961.5143024292238</c:v>
                </c:pt>
                <c:pt idx="10">
                  <c:v>5965.6493359904243</c:v>
                </c:pt>
                <c:pt idx="11">
                  <c:v>5960.945596730222</c:v>
                </c:pt>
                <c:pt idx="12">
                  <c:v>5959.5827143425422</c:v>
                </c:pt>
                <c:pt idx="13">
                  <c:v>5964.2998888284837</c:v>
                </c:pt>
                <c:pt idx="14">
                  <c:v>5966.6713720220332</c:v>
                </c:pt>
                <c:pt idx="15">
                  <c:v>5968.2264825867896</c:v>
                </c:pt>
                <c:pt idx="16">
                  <c:v>5964.3119753651436</c:v>
                </c:pt>
                <c:pt idx="17">
                  <c:v>5971.2075032824032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49-4F4A-94AE-0AA766BA98FD}"/>
            </c:ext>
          </c:extLst>
        </c:ser>
        <c:ser>
          <c:idx val="6"/>
          <c:order val="3"/>
          <c:tx>
            <c:strRef>
              <c:f>'Talnagögn | Numerical Data'!$A$162</c:f>
              <c:strCache>
                <c:ptCount val="1"/>
                <c:pt idx="0">
                  <c:v>Votlendi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Data'!$E$162:$V$162</c:f>
              <c:numCache>
                <c:formatCode>0</c:formatCode>
                <c:ptCount val="18"/>
                <c:pt idx="0">
                  <c:v>849.68383523339116</c:v>
                </c:pt>
                <c:pt idx="1">
                  <c:v>849.97758836050184</c:v>
                </c:pt>
                <c:pt idx="2">
                  <c:v>845.43894933978629</c:v>
                </c:pt>
                <c:pt idx="3">
                  <c:v>841.99300184918093</c:v>
                </c:pt>
                <c:pt idx="4">
                  <c:v>839.31760063074239</c:v>
                </c:pt>
                <c:pt idx="5">
                  <c:v>838.12914520709853</c:v>
                </c:pt>
                <c:pt idx="6">
                  <c:v>831.33985660532289</c:v>
                </c:pt>
                <c:pt idx="7">
                  <c:v>830.05977242594668</c:v>
                </c:pt>
                <c:pt idx="8">
                  <c:v>828.82289557990293</c:v>
                </c:pt>
                <c:pt idx="9">
                  <c:v>827.77128146000723</c:v>
                </c:pt>
                <c:pt idx="10">
                  <c:v>826.56496664509802</c:v>
                </c:pt>
                <c:pt idx="11">
                  <c:v>823.79420476147243</c:v>
                </c:pt>
                <c:pt idx="12">
                  <c:v>822.60847182741486</c:v>
                </c:pt>
                <c:pt idx="13">
                  <c:v>821.22550667654332</c:v>
                </c:pt>
                <c:pt idx="14">
                  <c:v>820.39341763050015</c:v>
                </c:pt>
                <c:pt idx="15">
                  <c:v>812.89315873596775</c:v>
                </c:pt>
                <c:pt idx="16">
                  <c:v>811.62043352251612</c:v>
                </c:pt>
                <c:pt idx="17">
                  <c:v>845.18894352076757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49-4F4A-94AE-0AA766BA98FD}"/>
            </c:ext>
          </c:extLst>
        </c:ser>
        <c:ser>
          <c:idx val="0"/>
          <c:order val="4"/>
          <c:tx>
            <c:strRef>
              <c:f>'Talnagögn | Numerical Data'!$A$163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Data'!$E$163:$V$163</c:f>
              <c:numCache>
                <c:formatCode>0</c:formatCode>
                <c:ptCount val="18"/>
                <c:pt idx="0">
                  <c:v>17.382125944473955</c:v>
                </c:pt>
                <c:pt idx="1">
                  <c:v>18.16142973078604</c:v>
                </c:pt>
                <c:pt idx="2">
                  <c:v>17.411694344452371</c:v>
                </c:pt>
                <c:pt idx="3">
                  <c:v>17.539349469620902</c:v>
                </c:pt>
                <c:pt idx="4">
                  <c:v>17.521280493796439</c:v>
                </c:pt>
                <c:pt idx="5">
                  <c:v>9.0801023115100179</c:v>
                </c:pt>
                <c:pt idx="6">
                  <c:v>9.0653173929977129</c:v>
                </c:pt>
                <c:pt idx="7">
                  <c:v>9.0674477762022434</c:v>
                </c:pt>
                <c:pt idx="8">
                  <c:v>9.0724388104590616</c:v>
                </c:pt>
                <c:pt idx="9">
                  <c:v>9.0123915990197929</c:v>
                </c:pt>
                <c:pt idx="10">
                  <c:v>9.1292397429297125</c:v>
                </c:pt>
                <c:pt idx="11">
                  <c:v>9.0552745494323972</c:v>
                </c:pt>
                <c:pt idx="12">
                  <c:v>9.0530994516020655</c:v>
                </c:pt>
                <c:pt idx="13">
                  <c:v>9.1119650300461217</c:v>
                </c:pt>
                <c:pt idx="14">
                  <c:v>9.1640015538787338</c:v>
                </c:pt>
                <c:pt idx="15">
                  <c:v>13.893948507528876</c:v>
                </c:pt>
                <c:pt idx="16">
                  <c:v>3.8693542947221431</c:v>
                </c:pt>
                <c:pt idx="17">
                  <c:v>8.7449943041056031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49-4F4A-94AE-0AA766BA9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872592"/>
        <c:axId val="415874032"/>
      </c:lineChart>
      <c:catAx>
        <c:axId val="41587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74032"/>
        <c:crosses val="autoZero"/>
        <c:auto val="1"/>
        <c:lblAlgn val="ctr"/>
        <c:lblOffset val="100"/>
        <c:noMultiLvlLbl val="0"/>
      </c:catAx>
      <c:valAx>
        <c:axId val="4158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4.7459635416666687E-3"/>
              <c:y val="0.147578703703703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7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509505208333339E-2"/>
          <c:y val="0.95061598993962149"/>
          <c:w val="0.82298085937499998"/>
          <c:h val="4.9384010060378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2.9280555555555556E-2"/>
          <c:w val="0.88777295931655986"/>
          <c:h val="0.80620023148148146"/>
        </c:manualLayout>
      </c:layout>
      <c:lineChart>
        <c:grouping val="standard"/>
        <c:varyColors val="0"/>
        <c:ser>
          <c:idx val="2"/>
          <c:order val="0"/>
          <c:tx>
            <c:strRef>
              <c:f>'Talnagögn | Numerical Data'!$A$144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'Talnagögn | Numerical Data'!$E$147:$V$148</c15:sqref>
                  </c15:fullRef>
                </c:ext>
              </c:extLst>
              <c:f>'Talnagögn | Numerical Data'!$E$147:$V$148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Data'!$E$144:$AD$144</c15:sqref>
                  </c15:fullRef>
                </c:ext>
              </c:extLst>
              <c:f>'Talnagögn | Numerical Data'!$E$144:$V$144</c:f>
              <c:numCache>
                <c:formatCode>0</c:formatCode>
                <c:ptCount val="18"/>
                <c:pt idx="0">
                  <c:v>444.80851616708713</c:v>
                </c:pt>
                <c:pt idx="1">
                  <c:v>869.57185988485026</c:v>
                </c:pt>
                <c:pt idx="2">
                  <c:v>990.98126629758121</c:v>
                </c:pt>
                <c:pt idx="3">
                  <c:v>1556.7584922170536</c:v>
                </c:pt>
                <c:pt idx="4">
                  <c:v>1393.4018646112659</c:v>
                </c:pt>
                <c:pt idx="5">
                  <c:v>1391.9209450624717</c:v>
                </c:pt>
                <c:pt idx="6">
                  <c:v>1281.3105455922127</c:v>
                </c:pt>
                <c:pt idx="7">
                  <c:v>1328.7342410906138</c:v>
                </c:pt>
                <c:pt idx="8">
                  <c:v>1353.4714335748731</c:v>
                </c:pt>
                <c:pt idx="9">
                  <c:v>1368.5549133196287</c:v>
                </c:pt>
                <c:pt idx="10">
                  <c:v>1392.8009611325194</c:v>
                </c:pt>
                <c:pt idx="11">
                  <c:v>1354.081750028553</c:v>
                </c:pt>
                <c:pt idx="12">
                  <c:v>1385.559079923195</c:v>
                </c:pt>
                <c:pt idx="13">
                  <c:v>1382.5326490562106</c:v>
                </c:pt>
                <c:pt idx="14">
                  <c:v>1363.2348061869016</c:v>
                </c:pt>
                <c:pt idx="15">
                  <c:v>1347.2027898796409</c:v>
                </c:pt>
                <c:pt idx="16">
                  <c:v>1361.0898434635815</c:v>
                </c:pt>
                <c:pt idx="17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8-412C-888C-41BD33F109E6}"/>
            </c:ext>
          </c:extLst>
        </c:ser>
        <c:ser>
          <c:idx val="1"/>
          <c:order val="1"/>
          <c:tx>
            <c:strRef>
              <c:f>'Talnagögn | Numerical Data'!$A$143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'Talnagögn | Numerical Data'!$E$147:$V$148</c15:sqref>
                  </c15:fullRef>
                </c:ext>
              </c:extLst>
              <c:f>'Talnagögn | Numerical Data'!$E$147:$V$148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Data'!$E$143:$AD$143</c15:sqref>
                  </c15:fullRef>
                </c:ext>
              </c:extLst>
              <c:f>'Talnagögn | Numerical Data'!$E$143:$V$143</c:f>
              <c:numCache>
                <c:formatCode>0</c:formatCode>
                <c:ptCount val="18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406.15873991578883</c:v>
                </c:pt>
                <c:pt idx="9">
                  <c:v>368.42751117182405</c:v>
                </c:pt>
                <c:pt idx="10">
                  <c:v>400.91750131306247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428.79341747368807</c:v>
                </c:pt>
                <c:pt idx="15">
                  <c:v>415.30481108799324</c:v>
                </c:pt>
                <c:pt idx="16">
                  <c:v>472.04519978932524</c:v>
                </c:pt>
                <c:pt idx="17">
                  <c:v>513.25851857568762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8-412C-888C-41BD33F109E6}"/>
            </c:ext>
          </c:extLst>
        </c:ser>
        <c:ser>
          <c:idx val="0"/>
          <c:order val="2"/>
          <c:tx>
            <c:strRef>
              <c:f>'Talnagögn | Numerical Data'!$A$142</c:f>
              <c:strCache>
                <c:ptCount val="1"/>
                <c:pt idx="0">
                  <c:v>Eldsneytisbruni, staðbundinn iðnaður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'Talnagögn | Numerical Data'!$E$147:$V$148</c15:sqref>
                  </c15:fullRef>
                </c:ext>
              </c:extLst>
              <c:f>'Talnagögn | Numerical Data'!$E$147:$V$148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Data'!$E$142:$AD$142</c15:sqref>
                  </c15:fullRef>
                </c:ext>
              </c:extLst>
              <c:f>'Talnagögn | Numerical Data'!$E$142:$V$142</c:f>
              <c:numCache>
                <c:formatCode>0</c:formatCode>
                <c:ptCount val="18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 formatCode="0.0">
                  <c:v>7.989149136368459</c:v>
                </c:pt>
                <c:pt idx="10" formatCode="0.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12.178335297197659</c:v>
                </c:pt>
                <c:pt idx="14">
                  <c:v>10.857899999999999</c:v>
                </c:pt>
                <c:pt idx="15" formatCode="0.0">
                  <c:v>7.8790448188936626</c:v>
                </c:pt>
                <c:pt idx="16">
                  <c:v>10.453638308901184</c:v>
                </c:pt>
                <c:pt idx="17" formatCode="0.0">
                  <c:v>7.6184954038819539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78-412C-888C-41BD33F1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261464"/>
        <c:axId val="1108258944"/>
      </c:lineChart>
      <c:catAx>
        <c:axId val="110826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58944"/>
        <c:crosses val="autoZero"/>
        <c:auto val="1"/>
        <c:lblAlgn val="ctr"/>
        <c:lblOffset val="100"/>
        <c:noMultiLvlLbl val="0"/>
      </c:catAx>
      <c:valAx>
        <c:axId val="11082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4.9617127676199408E-3"/>
              <c:y val="0.16221898148148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1185341459603"/>
          <c:y val="0.93883495370370385"/>
          <c:w val="0.78776293170807943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5143229166666"/>
          <c:y val="2.6340740740740744E-2"/>
          <c:w val="0.87915846354166671"/>
          <c:h val="0.77913288007255421"/>
        </c:manualLayout>
      </c:layout>
      <c:barChart>
        <c:barDir val="col"/>
        <c:grouping val="stacked"/>
        <c:varyColors val="0"/>
        <c:ser>
          <c:idx val="3"/>
          <c:order val="0"/>
          <c:tx>
            <c:v>Land Use, Land-Use Change and Forestry (LULUCF)</c:v>
          </c:tx>
          <c:spPr>
            <a:solidFill>
              <a:srgbClr val="63A28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Data'!$E$107:$AD$107</c15:sqref>
                  </c15:fullRef>
                </c:ext>
              </c:extLst>
              <c:f>'Talnagögn | Numerical Data'!$E$107:$V$107</c:f>
              <c:numCache>
                <c:formatCode>0</c:formatCode>
                <c:ptCount val="18"/>
                <c:pt idx="0">
                  <c:v>7745.9762440253562</c:v>
                </c:pt>
                <c:pt idx="1">
                  <c:v>7798.5372127211649</c:v>
                </c:pt>
                <c:pt idx="2">
                  <c:v>7700.2747971120243</c:v>
                </c:pt>
                <c:pt idx="3">
                  <c:v>7741.9116195473371</c:v>
                </c:pt>
                <c:pt idx="4">
                  <c:v>7785.7601698198168</c:v>
                </c:pt>
                <c:pt idx="5">
                  <c:v>7767.3487540486158</c:v>
                </c:pt>
                <c:pt idx="6">
                  <c:v>7747.2625234575435</c:v>
                </c:pt>
                <c:pt idx="7">
                  <c:v>7753.2772980530008</c:v>
                </c:pt>
                <c:pt idx="8">
                  <c:v>7753.7915214423783</c:v>
                </c:pt>
                <c:pt idx="9">
                  <c:v>7748.0129203167553</c:v>
                </c:pt>
                <c:pt idx="10">
                  <c:v>7739.2159532055402</c:v>
                </c:pt>
                <c:pt idx="11">
                  <c:v>7720.3272937839329</c:v>
                </c:pt>
                <c:pt idx="12">
                  <c:v>7693.1265864653978</c:v>
                </c:pt>
                <c:pt idx="13">
                  <c:v>7680.251944371128</c:v>
                </c:pt>
                <c:pt idx="14">
                  <c:v>7693.3661036372523</c:v>
                </c:pt>
                <c:pt idx="15">
                  <c:v>7701.6977654804423</c:v>
                </c:pt>
                <c:pt idx="16">
                  <c:v>7699.0368574365402</c:v>
                </c:pt>
                <c:pt idx="17">
                  <c:v>7757.0261112450144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C-42BB-B6BA-06B4C8113735}"/>
            </c:ext>
          </c:extLst>
        </c:ser>
        <c:ser>
          <c:idx val="2"/>
          <c:order val="1"/>
          <c:tx>
            <c:v>Effort Sharing Regulation (ESR)</c:v>
          </c:tx>
          <c:spPr>
            <a:solidFill>
              <a:srgbClr val="23A5D9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Data'!$E$106:$AD$106</c15:sqref>
                  </c15:fullRef>
                </c:ext>
              </c:extLst>
              <c:f>'Talnagögn | Numerical Data'!$E$106:$V$106</c:f>
              <c:numCache>
                <c:formatCode>0</c:formatCode>
                <c:ptCount val="18"/>
                <c:pt idx="0">
                  <c:v>3143.460156999743</c:v>
                </c:pt>
                <c:pt idx="1">
                  <c:v>3277.222856214411</c:v>
                </c:pt>
                <c:pt idx="2">
                  <c:v>3448.1063196137929</c:v>
                </c:pt>
                <c:pt idx="3">
                  <c:v>3309.6751051438432</c:v>
                </c:pt>
                <c:pt idx="4">
                  <c:v>3180.8046433841023</c:v>
                </c:pt>
                <c:pt idx="5">
                  <c:v>3063.0360743902793</c:v>
                </c:pt>
                <c:pt idx="6">
                  <c:v>2954.0518028371011</c:v>
                </c:pt>
                <c:pt idx="7">
                  <c:v>2873.0612801383122</c:v>
                </c:pt>
                <c:pt idx="8">
                  <c:v>2854.8480714576463</c:v>
                </c:pt>
                <c:pt idx="9">
                  <c:v>2888.1695250483108</c:v>
                </c:pt>
                <c:pt idx="10">
                  <c:v>2912.3568740190021</c:v>
                </c:pt>
                <c:pt idx="11">
                  <c:v>2893.5934783530624</c:v>
                </c:pt>
                <c:pt idx="12">
                  <c:v>2926.0772566949358</c:v>
                </c:pt>
                <c:pt idx="13">
                  <c:v>2956.8707910542053</c:v>
                </c:pt>
                <c:pt idx="14">
                  <c:v>2858.3498738412291</c:v>
                </c:pt>
                <c:pt idx="15">
                  <c:v>2711.9343667278263</c:v>
                </c:pt>
                <c:pt idx="16">
                  <c:v>2767.0662109233122</c:v>
                </c:pt>
                <c:pt idx="17">
                  <c:v>2766.8395764107227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C-42BB-B6BA-06B4C8113735}"/>
            </c:ext>
          </c:extLst>
        </c:ser>
        <c:ser>
          <c:idx val="0"/>
          <c:order val="2"/>
          <c:tx>
            <c:v>European Trading System (ETS): Stationary Industry</c:v>
          </c:tx>
          <c:spPr>
            <a:solidFill>
              <a:srgbClr val="C9689E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Data'!$E$104:$AD$104</c15:sqref>
                  </c15:fullRef>
                </c:ext>
              </c:extLst>
              <c:f>'Talnagögn | Numerical Data'!$E$104:$V$104</c:f>
              <c:numCache>
                <c:formatCode>0</c:formatCode>
                <c:ptCount val="18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1843.5880000000002</c:v>
                </c:pt>
                <c:pt idx="17">
                  <c:v>1875.076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C-42BB-B6BA-06B4C8113735}"/>
            </c:ext>
          </c:extLst>
        </c:ser>
        <c:ser>
          <c:idx val="1"/>
          <c:order val="3"/>
          <c:tx>
            <c:strRef>
              <c:f>'Talnagögn | Numerical Data'!$B$105</c:f>
              <c:strCache>
                <c:ptCount val="1"/>
                <c:pt idx="0">
                  <c:v>Domestic Aviation (CO₂)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Data'!$E$105:$AD$105</c15:sqref>
                  </c15:fullRef>
                </c:ext>
              </c:extLst>
              <c:f>'Talnagögn | Numerical Data'!$E$105:$V$105</c:f>
              <c:numCache>
                <c:formatCode>0</c:formatCode>
                <c:ptCount val="18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19.549418533333334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  <c:pt idx="15">
                  <c:v>13.1457037426</c:v>
                </c:pt>
                <c:pt idx="16">
                  <c:v>20.735413380000001</c:v>
                </c:pt>
                <c:pt idx="17">
                  <c:v>24.085325513333334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AC-42BB-B6BA-06B4C8113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569024"/>
        <c:axId val="1007573344"/>
      </c:barChart>
      <c:catAx>
        <c:axId val="10075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73344"/>
        <c:crosses val="autoZero"/>
        <c:auto val="1"/>
        <c:lblAlgn val="ctr"/>
        <c:lblOffset val="100"/>
        <c:noMultiLvlLbl val="0"/>
      </c:catAx>
      <c:valAx>
        <c:axId val="10075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6.6145833333333334E-3"/>
              <c:y val="0.1592791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67232607473658"/>
          <c:y val="0.92068287037037044"/>
          <c:w val="0.81344381750034878"/>
          <c:h val="7.551226851851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3.6622685185185182E-2"/>
          <c:w val="0.88777295931655986"/>
          <c:h val="0.80026180555555559"/>
        </c:manualLayout>
      </c:layout>
      <c:areaChart>
        <c:grouping val="stacked"/>
        <c:varyColors val="0"/>
        <c:ser>
          <c:idx val="0"/>
          <c:order val="0"/>
          <c:tx>
            <c:v>ESR Historical Emission</c:v>
          </c:tx>
          <c:spPr>
            <a:solidFill>
              <a:srgbClr val="23A5D9"/>
            </a:solidFill>
            <a:ln>
              <a:noFill/>
            </a:ln>
            <a:effectLst/>
          </c:spPr>
          <c:cat>
            <c:numRef>
              <c:f>'Talnagögn | Numerical Data'!$E$112:$AD$112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| Numerical Data'!$E$117:$V$117</c:f>
              <c:numCache>
                <c:formatCode>0</c:formatCode>
                <c:ptCount val="18"/>
                <c:pt idx="0">
                  <c:v>3143.460156999743</c:v>
                </c:pt>
                <c:pt idx="1">
                  <c:v>3277.222856214411</c:v>
                </c:pt>
                <c:pt idx="2">
                  <c:v>3448.1063196137929</c:v>
                </c:pt>
                <c:pt idx="3">
                  <c:v>3309.6751051438432</c:v>
                </c:pt>
                <c:pt idx="4">
                  <c:v>3180.8046433841023</c:v>
                </c:pt>
                <c:pt idx="5">
                  <c:v>3063.0360743902793</c:v>
                </c:pt>
                <c:pt idx="6">
                  <c:v>2954.0518028371011</c:v>
                </c:pt>
                <c:pt idx="7">
                  <c:v>2873.0612801383122</c:v>
                </c:pt>
                <c:pt idx="8">
                  <c:v>2854.8480714576463</c:v>
                </c:pt>
                <c:pt idx="9">
                  <c:v>2888.1695250483108</c:v>
                </c:pt>
                <c:pt idx="10">
                  <c:v>2912.3568740190021</c:v>
                </c:pt>
                <c:pt idx="11">
                  <c:v>2893.5934783530624</c:v>
                </c:pt>
                <c:pt idx="12">
                  <c:v>2926.0772566949358</c:v>
                </c:pt>
                <c:pt idx="13">
                  <c:v>2956.8707910542053</c:v>
                </c:pt>
                <c:pt idx="14">
                  <c:v>2858.3498738412291</c:v>
                </c:pt>
                <c:pt idx="15">
                  <c:v>2711.9343667278263</c:v>
                </c:pt>
                <c:pt idx="16">
                  <c:v>2767.0662109233122</c:v>
                </c:pt>
                <c:pt idx="17">
                  <c:v>2766.8395764107227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9-49AE-A383-5AD75457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587152"/>
        <c:axId val="1141582472"/>
      </c:areaChart>
      <c:lineChart>
        <c:grouping val="standard"/>
        <c:varyColors val="0"/>
        <c:ser>
          <c:idx val="1"/>
          <c:order val="1"/>
          <c:tx>
            <c:strRef>
              <c:f>'Talnagögn | Numerical Data'!$B$119</c:f>
              <c:strCache>
                <c:ptCount val="1"/>
                <c:pt idx="0">
                  <c:v>Annual Emission Allocations*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'Talnagögn | Numerical Data'!$E$119:$AD$119</c:f>
              <c:numCache>
                <c:formatCode>0</c:formatCode>
                <c:ptCount val="26"/>
                <c:pt idx="0">
                  <c:v>0</c:v>
                </c:pt>
                <c:pt idx="16">
                  <c:v>2876.15</c:v>
                </c:pt>
                <c:pt idx="17">
                  <c:v>2802.9929999999999</c:v>
                </c:pt>
                <c:pt idx="18">
                  <c:v>2681.9318887499999</c:v>
                </c:pt>
                <c:pt idx="19">
                  <c:v>2560.8707774999998</c:v>
                </c:pt>
                <c:pt idx="20">
                  <c:v>2439.8096662500002</c:v>
                </c:pt>
                <c:pt idx="21">
                  <c:v>2438.1742851515974</c:v>
                </c:pt>
                <c:pt idx="22">
                  <c:v>2287.256741363698</c:v>
                </c:pt>
                <c:pt idx="23">
                  <c:v>2136.3391975757986</c:v>
                </c:pt>
                <c:pt idx="24">
                  <c:v>1985.4216537878995</c:v>
                </c:pt>
                <c:pt idx="25">
                  <c:v>1834.5041100000001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9-49AE-A383-5AD75457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87152"/>
        <c:axId val="1141582472"/>
      </c:lineChart>
      <c:scatterChart>
        <c:scatterStyle val="lineMarker"/>
        <c:varyColors val="0"/>
        <c:ser>
          <c:idx val="2"/>
          <c:order val="2"/>
          <c:tx>
            <c:strRef>
              <c:f>'Talnagögn | Numerical Data'!$B$120</c:f>
              <c:strCache>
                <c:ptCount val="1"/>
                <c:pt idx="0">
                  <c:v>Independent 55% Emission Reduction 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dPt>
            <c:idx val="25"/>
            <c:marker>
              <c:symbol val="circle"/>
              <c:size val="5"/>
              <c:spPr>
                <a:solidFill>
                  <a:schemeClr val="accent6"/>
                </a:solidFill>
                <a:ln w="76200">
                  <a:noFill/>
                </a:ln>
                <a:effectLst/>
              </c:spPr>
            </c:marker>
            <c:bubble3D val="0"/>
            <c:spPr>
              <a:ln w="762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89-49AE-A383-5AD754579833}"/>
              </c:ext>
            </c:extLst>
          </c:dPt>
          <c:yVal>
            <c:numRef>
              <c:f>'Talnagögn | Numerical Data'!$E$120:$AD$120</c:f>
              <c:numCache>
                <c:formatCode>General</c:formatCode>
                <c:ptCount val="26"/>
                <c:pt idx="25" formatCode="0">
                  <c:v>1414.5570706498845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89-49AE-A383-5AD75457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587152"/>
        <c:axId val="1141582472"/>
      </c:scatterChart>
      <c:catAx>
        <c:axId val="1141587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582472"/>
        <c:crosses val="autoZero"/>
        <c:auto val="1"/>
        <c:lblAlgn val="ctr"/>
        <c:lblOffset val="100"/>
        <c:noMultiLvlLbl val="0"/>
      </c:catAx>
      <c:valAx>
        <c:axId val="114158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0"/>
              <c:y val="0.13432013888888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58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94550725562647E-2"/>
          <c:y val="0.95059421296296298"/>
          <c:w val="0.93599804342109472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1.6043981481481482E-2"/>
          <c:w val="0.88777295931655986"/>
          <c:h val="0.81795949074074081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Data'!$A$113</c:f>
              <c:strCache>
                <c:ptCount val="1"/>
                <c:pt idx="0">
                  <c:v>Orka</c:v>
                </c:pt>
              </c:strCache>
            </c:strRef>
          </c:tx>
          <c:spPr>
            <a:ln w="28575" cap="rnd">
              <a:solidFill>
                <a:srgbClr val="008AAC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Data'!$E$113:$AD$113</c15:sqref>
                  </c15:fullRef>
                </c:ext>
              </c:extLst>
              <c:f>'Talnagögn | Numerical Data'!$E$113:$V$113</c:f>
              <c:numCache>
                <c:formatCode>0</c:formatCode>
                <c:ptCount val="18"/>
                <c:pt idx="0">
                  <c:v>2101.228562914574</c:v>
                </c:pt>
                <c:pt idx="1">
                  <c:v>2168.0618227365048</c:v>
                </c:pt>
                <c:pt idx="2">
                  <c:v>2315.4896299396532</c:v>
                </c:pt>
                <c:pt idx="3">
                  <c:v>2183.5659275098005</c:v>
                </c:pt>
                <c:pt idx="4">
                  <c:v>2095.0864152077434</c:v>
                </c:pt>
                <c:pt idx="5">
                  <c:v>1983.7459856724531</c:v>
                </c:pt>
                <c:pt idx="6">
                  <c:v>1862.6569704630401</c:v>
                </c:pt>
                <c:pt idx="7">
                  <c:v>1819.0181059295626</c:v>
                </c:pt>
                <c:pt idx="8">
                  <c:v>1789.5319754174848</c:v>
                </c:pt>
                <c:pt idx="9">
                  <c:v>1781.3712577696565</c:v>
                </c:pt>
                <c:pt idx="10">
                  <c:v>1825.4316396461095</c:v>
                </c:pt>
                <c:pt idx="11">
                  <c:v>1794.0111040959296</c:v>
                </c:pt>
                <c:pt idx="12">
                  <c:v>1836.371093230046</c:v>
                </c:pt>
                <c:pt idx="13">
                  <c:v>1874.405995286477</c:v>
                </c:pt>
                <c:pt idx="14">
                  <c:v>1815.3762680994535</c:v>
                </c:pt>
                <c:pt idx="15">
                  <c:v>1643.5958869169394</c:v>
                </c:pt>
                <c:pt idx="16">
                  <c:v>1732.8552005286149</c:v>
                </c:pt>
                <c:pt idx="17">
                  <c:v>1787.638506425619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D-4B35-9E5B-4DD07BB06F2E}"/>
            </c:ext>
          </c:extLst>
        </c:ser>
        <c:ser>
          <c:idx val="1"/>
          <c:order val="1"/>
          <c:tx>
            <c:strRef>
              <c:f>'Talnagögn | Numerical Data'!$A$114</c:f>
              <c:strCache>
                <c:ptCount val="1"/>
                <c:pt idx="0">
                  <c:v>Iðnaður</c:v>
                </c:pt>
              </c:strCache>
            </c:strRef>
          </c:tx>
          <c:spPr>
            <a:ln w="28575" cap="rnd">
              <a:solidFill>
                <a:srgbClr val="FFD44B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Data'!$E$114:$AD$114</c15:sqref>
                  </c15:fullRef>
                </c:ext>
              </c:extLst>
              <c:f>'Talnagögn | Numerical Data'!$E$114:$V$114</c:f>
              <c:numCache>
                <c:formatCode>0</c:formatCode>
                <c:ptCount val="18"/>
                <c:pt idx="0">
                  <c:v>128.84860532302389</c:v>
                </c:pt>
                <c:pt idx="1">
                  <c:v>146.14869461976468</c:v>
                </c:pt>
                <c:pt idx="2">
                  <c:v>149.33701269891003</c:v>
                </c:pt>
                <c:pt idx="3">
                  <c:v>143.8883958244287</c:v>
                </c:pt>
                <c:pt idx="4">
                  <c:v>122.97928932220043</c:v>
                </c:pt>
                <c:pt idx="5">
                  <c:v>133.9837503105739</c:v>
                </c:pt>
                <c:pt idx="6">
                  <c:v>167.16770662410477</c:v>
                </c:pt>
                <c:pt idx="7">
                  <c:v>155.25058927596069</c:v>
                </c:pt>
                <c:pt idx="8">
                  <c:v>182.84587286953047</c:v>
                </c:pt>
                <c:pt idx="9">
                  <c:v>180.13182401838594</c:v>
                </c:pt>
                <c:pt idx="10">
                  <c:v>172.02088350626468</c:v>
                </c:pt>
                <c:pt idx="11">
                  <c:v>188.51108236403002</c:v>
                </c:pt>
                <c:pt idx="12">
                  <c:v>180.21367205880574</c:v>
                </c:pt>
                <c:pt idx="13">
                  <c:v>200.45192969506593</c:v>
                </c:pt>
                <c:pt idx="14">
                  <c:v>210.044292482223</c:v>
                </c:pt>
                <c:pt idx="15">
                  <c:v>214.7617378717141</c:v>
                </c:pt>
                <c:pt idx="16">
                  <c:v>178.7863282294104</c:v>
                </c:pt>
                <c:pt idx="17">
                  <c:v>149.33682192340325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D-4B35-9E5B-4DD07BB06F2E}"/>
            </c:ext>
          </c:extLst>
        </c:ser>
        <c:ser>
          <c:idx val="2"/>
          <c:order val="2"/>
          <c:tx>
            <c:strRef>
              <c:f>'Talnagögn | Numerical Data'!$A$115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rgbClr val="85509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Data'!$E$115:$AD$115</c15:sqref>
                  </c15:fullRef>
                </c:ext>
              </c:extLst>
              <c:f>'Talnagögn | Numerical Data'!$E$115:$V$115</c:f>
              <c:numCache>
                <c:formatCode>0</c:formatCode>
                <c:ptCount val="18"/>
                <c:pt idx="0">
                  <c:v>603.84405728721583</c:v>
                </c:pt>
                <c:pt idx="1">
                  <c:v>629.87706901243962</c:v>
                </c:pt>
                <c:pt idx="2">
                  <c:v>646.68158051869307</c:v>
                </c:pt>
                <c:pt idx="3">
                  <c:v>663.14525544876005</c:v>
                </c:pt>
                <c:pt idx="4">
                  <c:v>653.49299000944347</c:v>
                </c:pt>
                <c:pt idx="5">
                  <c:v>639.63038393196609</c:v>
                </c:pt>
                <c:pt idx="6">
                  <c:v>637.68760033879005</c:v>
                </c:pt>
                <c:pt idx="7">
                  <c:v>632.56663394474219</c:v>
                </c:pt>
                <c:pt idx="8">
                  <c:v>616.94086680330463</c:v>
                </c:pt>
                <c:pt idx="9">
                  <c:v>661.09304047722981</c:v>
                </c:pt>
                <c:pt idx="10">
                  <c:v>650.33098507062186</c:v>
                </c:pt>
                <c:pt idx="11">
                  <c:v>650.24351923079553</c:v>
                </c:pt>
                <c:pt idx="12">
                  <c:v>651.07884376655443</c:v>
                </c:pt>
                <c:pt idx="13">
                  <c:v>628.29735478720954</c:v>
                </c:pt>
                <c:pt idx="14">
                  <c:v>610.90561980249811</c:v>
                </c:pt>
                <c:pt idx="15">
                  <c:v>609.48364614886987</c:v>
                </c:pt>
                <c:pt idx="16">
                  <c:v>612.74653429160969</c:v>
                </c:pt>
                <c:pt idx="17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AD-4B35-9E5B-4DD07BB06F2E}"/>
            </c:ext>
          </c:extLst>
        </c:ser>
        <c:ser>
          <c:idx val="3"/>
          <c:order val="3"/>
          <c:tx>
            <c:strRef>
              <c:f>'Talnagögn | Numerical Data'!$A$116</c:f>
              <c:strCache>
                <c:ptCount val="1"/>
                <c:pt idx="0">
                  <c:v>Úrgangur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Data'!$E$116:$AD$116</c15:sqref>
                  </c15:fullRef>
                </c:ext>
              </c:extLst>
              <c:f>'Talnagögn | Numerical Data'!$E$116:$V$116</c:f>
              <c:numCache>
                <c:formatCode>0</c:formatCode>
                <c:ptCount val="18"/>
                <c:pt idx="0">
                  <c:v>309.53893147492948</c:v>
                </c:pt>
                <c:pt idx="1">
                  <c:v>333.13526984570194</c:v>
                </c:pt>
                <c:pt idx="2">
                  <c:v>336.59809645653598</c:v>
                </c:pt>
                <c:pt idx="3">
                  <c:v>319.07552636085347</c:v>
                </c:pt>
                <c:pt idx="4">
                  <c:v>309.24594884471435</c:v>
                </c:pt>
                <c:pt idx="5">
                  <c:v>305.67595447528646</c:v>
                </c:pt>
                <c:pt idx="6">
                  <c:v>286.53952541116678</c:v>
                </c:pt>
                <c:pt idx="7">
                  <c:v>266.22595098804709</c:v>
                </c:pt>
                <c:pt idx="8">
                  <c:v>265.52935636732673</c:v>
                </c:pt>
                <c:pt idx="9">
                  <c:v>265.57340278303883</c:v>
                </c:pt>
                <c:pt idx="10">
                  <c:v>264.57336579600678</c:v>
                </c:pt>
                <c:pt idx="11">
                  <c:v>260.82777266230755</c:v>
                </c:pt>
                <c:pt idx="12">
                  <c:v>258.41364763953004</c:v>
                </c:pt>
                <c:pt idx="13">
                  <c:v>253.71551128545298</c:v>
                </c:pt>
                <c:pt idx="14">
                  <c:v>222.02369345705489</c:v>
                </c:pt>
                <c:pt idx="15">
                  <c:v>244.09309579030295</c:v>
                </c:pt>
                <c:pt idx="16">
                  <c:v>242.67746631186964</c:v>
                </c:pt>
                <c:pt idx="17">
                  <c:v>233.59868925586372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AD-4B35-9E5B-4DD07BB0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347632"/>
        <c:axId val="1072345832"/>
      </c:lineChart>
      <c:catAx>
        <c:axId val="107234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45832"/>
        <c:crosses val="autoZero"/>
        <c:auto val="1"/>
        <c:lblAlgn val="ctr"/>
        <c:lblOffset val="100"/>
        <c:noMultiLvlLbl val="0"/>
      </c:catAx>
      <c:valAx>
        <c:axId val="10723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9.01861111111111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87052664478827"/>
          <c:y val="0.95059421296296298"/>
          <c:w val="0.48225894671042352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19401041666673E-2"/>
          <c:y val="2.9280555555555556E-2"/>
          <c:w val="0.88779049479166672"/>
          <c:h val="0.77884305555555555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Data'!$A$104</c:f>
              <c:strCache>
                <c:ptCount val="1"/>
                <c:pt idx="0">
                  <c:v>ETS staðbundinn iðnaður</c:v>
                </c:pt>
              </c:strCache>
            </c:strRef>
          </c:tx>
          <c:spPr>
            <a:ln w="28575" cap="rnd">
              <a:solidFill>
                <a:srgbClr val="C9689E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Data'!$E$104:$AD$104</c15:sqref>
                  </c15:fullRef>
                </c:ext>
              </c:extLst>
              <c:f>'Talnagögn | Numerical Data'!$E$104:$V$104</c:f>
              <c:numCache>
                <c:formatCode>0</c:formatCode>
                <c:ptCount val="18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1843.5880000000002</c:v>
                </c:pt>
                <c:pt idx="17">
                  <c:v>1875.076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6-4CBA-BE59-D2D8927270AD}"/>
            </c:ext>
          </c:extLst>
        </c:ser>
        <c:ser>
          <c:idx val="1"/>
          <c:order val="1"/>
          <c:tx>
            <c:strRef>
              <c:f>'Talnagögn | Numerical Data'!$A$105</c:f>
              <c:strCache>
                <c:ptCount val="1"/>
                <c:pt idx="0">
                  <c:v>Innanlandsflug (CO₂)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Data'!$E$105:$AD$105</c15:sqref>
                  </c15:fullRef>
                </c:ext>
              </c:extLst>
              <c:f>'Talnagögn | Numerical Data'!$E$105:$V$105</c:f>
              <c:numCache>
                <c:formatCode>0</c:formatCode>
                <c:ptCount val="18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19.549418533333334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  <c:pt idx="15">
                  <c:v>13.1457037426</c:v>
                </c:pt>
                <c:pt idx="16">
                  <c:v>20.735413380000001</c:v>
                </c:pt>
                <c:pt idx="17">
                  <c:v>24.085325513333334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6-4CBA-BE59-D2D8927270AD}"/>
            </c:ext>
          </c:extLst>
        </c:ser>
        <c:ser>
          <c:idx val="2"/>
          <c:order val="2"/>
          <c:tx>
            <c:strRef>
              <c:f>'Talnagögn | Numerical Data'!$A$106</c:f>
              <c:strCache>
                <c:ptCount val="1"/>
                <c:pt idx="0">
                  <c:v>Samfélagslosun (bein ábyrgð Íslands)</c:v>
                </c:pt>
              </c:strCache>
            </c:strRef>
          </c:tx>
          <c:spPr>
            <a:ln w="28575" cap="rnd">
              <a:solidFill>
                <a:srgbClr val="23A5D9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Data'!$E$106:$AD$106</c15:sqref>
                  </c15:fullRef>
                </c:ext>
              </c:extLst>
              <c:f>'Talnagögn | Numerical Data'!$E$106:$V$106</c:f>
              <c:numCache>
                <c:formatCode>0</c:formatCode>
                <c:ptCount val="18"/>
                <c:pt idx="0">
                  <c:v>3143.460156999743</c:v>
                </c:pt>
                <c:pt idx="1">
                  <c:v>3277.222856214411</c:v>
                </c:pt>
                <c:pt idx="2">
                  <c:v>3448.1063196137929</c:v>
                </c:pt>
                <c:pt idx="3">
                  <c:v>3309.6751051438432</c:v>
                </c:pt>
                <c:pt idx="4">
                  <c:v>3180.8046433841023</c:v>
                </c:pt>
                <c:pt idx="5">
                  <c:v>3063.0360743902793</c:v>
                </c:pt>
                <c:pt idx="6">
                  <c:v>2954.0518028371011</c:v>
                </c:pt>
                <c:pt idx="7">
                  <c:v>2873.0612801383122</c:v>
                </c:pt>
                <c:pt idx="8">
                  <c:v>2854.8480714576463</c:v>
                </c:pt>
                <c:pt idx="9">
                  <c:v>2888.1695250483108</c:v>
                </c:pt>
                <c:pt idx="10">
                  <c:v>2912.3568740190021</c:v>
                </c:pt>
                <c:pt idx="11">
                  <c:v>2893.5934783530624</c:v>
                </c:pt>
                <c:pt idx="12">
                  <c:v>2926.0772566949358</c:v>
                </c:pt>
                <c:pt idx="13">
                  <c:v>2956.8707910542053</c:v>
                </c:pt>
                <c:pt idx="14">
                  <c:v>2858.3498738412291</c:v>
                </c:pt>
                <c:pt idx="15">
                  <c:v>2711.9343667278263</c:v>
                </c:pt>
                <c:pt idx="16">
                  <c:v>2767.0662109233122</c:v>
                </c:pt>
                <c:pt idx="17">
                  <c:v>2766.8395764107227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F6-4CBA-BE59-D2D8927270AD}"/>
            </c:ext>
          </c:extLst>
        </c:ser>
        <c:ser>
          <c:idx val="3"/>
          <c:order val="3"/>
          <c:tx>
            <c:strRef>
              <c:f>'Talnagögn | Numerical Data'!$A$107</c:f>
              <c:strCache>
                <c:ptCount val="1"/>
                <c:pt idx="0">
                  <c:v>Landnotkun (LULUCF)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Data'!$E$107:$AD$107</c15:sqref>
                  </c15:fullRef>
                </c:ext>
              </c:extLst>
              <c:f>'Talnagögn | Numerical Data'!$E$107:$V$107</c:f>
              <c:numCache>
                <c:formatCode>0</c:formatCode>
                <c:ptCount val="18"/>
                <c:pt idx="0">
                  <c:v>7745.9762440253562</c:v>
                </c:pt>
                <c:pt idx="1">
                  <c:v>7798.5372127211649</c:v>
                </c:pt>
                <c:pt idx="2">
                  <c:v>7700.2747971120243</c:v>
                </c:pt>
                <c:pt idx="3">
                  <c:v>7741.9116195473371</c:v>
                </c:pt>
                <c:pt idx="4">
                  <c:v>7785.7601698198168</c:v>
                </c:pt>
                <c:pt idx="5">
                  <c:v>7767.3487540486158</c:v>
                </c:pt>
                <c:pt idx="6">
                  <c:v>7747.2625234575435</c:v>
                </c:pt>
                <c:pt idx="7">
                  <c:v>7753.2772980530008</c:v>
                </c:pt>
                <c:pt idx="8">
                  <c:v>7753.7915214423783</c:v>
                </c:pt>
                <c:pt idx="9">
                  <c:v>7748.0129203167553</c:v>
                </c:pt>
                <c:pt idx="10">
                  <c:v>7739.2159532055402</c:v>
                </c:pt>
                <c:pt idx="11">
                  <c:v>7720.3272937839329</c:v>
                </c:pt>
                <c:pt idx="12">
                  <c:v>7693.1265864653978</c:v>
                </c:pt>
                <c:pt idx="13">
                  <c:v>7680.251944371128</c:v>
                </c:pt>
                <c:pt idx="14">
                  <c:v>7693.3661036372523</c:v>
                </c:pt>
                <c:pt idx="15">
                  <c:v>7701.6977654804423</c:v>
                </c:pt>
                <c:pt idx="16">
                  <c:v>7699.0368574365402</c:v>
                </c:pt>
                <c:pt idx="17">
                  <c:v>7757.0261112450144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F6-4CBA-BE59-D2D892727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7569024"/>
        <c:axId val="1007573344"/>
      </c:lineChart>
      <c:catAx>
        <c:axId val="10075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73344"/>
        <c:crosses val="autoZero"/>
        <c:auto val="1"/>
        <c:lblAlgn val="ctr"/>
        <c:lblOffset val="100"/>
        <c:noMultiLvlLbl val="0"/>
      </c:catAx>
      <c:valAx>
        <c:axId val="10075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1.6536458333333334E-3"/>
              <c:y val="0.15863240740740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96427017196599"/>
          <c:y val="0.92659884259259262"/>
          <c:w val="0.67094596294322784"/>
          <c:h val="6.9602083333333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Iceland's</a:t>
            </a:r>
          </a:p>
          <a:p>
            <a:pPr>
              <a:defRPr sz="1900"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emissions in</a:t>
            </a:r>
          </a:p>
          <a:p>
            <a:pPr>
              <a:defRPr sz="1900"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2022 according</a:t>
            </a:r>
          </a:p>
          <a:p>
            <a:pPr>
              <a:defRPr sz="1900"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to obligations</a:t>
            </a:r>
          </a:p>
        </c:rich>
      </c:tx>
      <c:layout>
        <c:manualLayout>
          <c:xMode val="edge"/>
          <c:yMode val="edge"/>
          <c:x val="0.3463586018693523"/>
          <c:y val="0.374905546096464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97614415911046"/>
          <c:y val="4.564860977664488E-3"/>
          <c:w val="0.55382343369522946"/>
          <c:h val="0.98785877389217946"/>
        </c:manualLayout>
      </c:layout>
      <c:doughnutChart>
        <c:varyColors val="1"/>
        <c:ser>
          <c:idx val="0"/>
          <c:order val="0"/>
          <c:spPr>
            <a:solidFill>
              <a:srgbClr val="63A280"/>
            </a:solidFill>
          </c:spPr>
          <c:dPt>
            <c:idx val="0"/>
            <c:bubble3D val="0"/>
            <c:spPr>
              <a:solidFill>
                <a:srgbClr val="C9689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1-4F9D-967E-42DBD964118D}"/>
              </c:ext>
            </c:extLst>
          </c:dPt>
          <c:dPt>
            <c:idx val="1"/>
            <c:bubble3D val="0"/>
            <c:spPr>
              <a:solidFill>
                <a:srgbClr val="63A2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1-4F9D-967E-42DBD964118D}"/>
              </c:ext>
            </c:extLst>
          </c:dPt>
          <c:dPt>
            <c:idx val="2"/>
            <c:bubble3D val="0"/>
            <c:spPr>
              <a:solidFill>
                <a:srgbClr val="23A5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F1-4F9D-967E-42DBD964118D}"/>
              </c:ext>
            </c:extLst>
          </c:dPt>
          <c:dPt>
            <c:idx val="3"/>
            <c:bubble3D val="0"/>
            <c:spPr>
              <a:solidFill>
                <a:srgbClr val="63A2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F1-4F9D-967E-42DBD964118D}"/>
              </c:ext>
            </c:extLst>
          </c:dPt>
          <c:dLbls>
            <c:dLbl>
              <c:idx val="0"/>
              <c:layout>
                <c:manualLayout>
                  <c:x val="0.23136624781590343"/>
                  <c:y val="-0.2346476647443776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C1B947-0863-4E0A-834D-A15D31C40CAE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AE002FF-F9CE-408A-8D05-5B446FF2532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C75A1F89-6199-4912-8EFB-4AC448CC517F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042719228841034"/>
                      <c:h val="0.186237449715010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7F1-4F9D-967E-42DBD964118D}"/>
                </c:ext>
              </c:extLst>
            </c:dLbl>
            <c:dLbl>
              <c:idx val="1"/>
              <c:layout>
                <c:manualLayout>
                  <c:x val="0.20435287279390826"/>
                  <c:y val="-6.876688086082777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76756C-8DA0-49B4-9D6F-4E9F58C6E802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059F2F6-1139-4BED-A976-E7398BF6ACDE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6A66854-4E53-477E-A38B-23A30F9DB2D9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392921596842628"/>
                      <c:h val="0.1859296730267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7F1-4F9D-967E-42DBD964118D}"/>
                </c:ext>
              </c:extLst>
            </c:dLbl>
            <c:dLbl>
              <c:idx val="2"/>
              <c:layout>
                <c:manualLayout>
                  <c:x val="0.23504334701556673"/>
                  <c:y val="0.1558544780513582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CDD597D-9FDC-48A1-9562-82CFE3D8E42F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CD0F6281-D036-421D-A104-9A2B2BE2AE3C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4A65F9D-3C08-44B5-A32F-7F41EB0D9CB9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434183707615646"/>
                      <c:h val="0.186442147921862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7F1-4F9D-967E-42DBD964118D}"/>
                </c:ext>
              </c:extLst>
            </c:dLbl>
            <c:dLbl>
              <c:idx val="3"/>
              <c:layout>
                <c:manualLayout>
                  <c:x val="-0.17926720554707359"/>
                  <c:y val="-0.2995780647948845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LULUCF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6B0CE6D2-5EC6-4E58-836A-3330A2BEAA11}" type="VALU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200" b="0"/>
                      <a:t>63%</a:t>
                    </a:r>
                  </a:p>
                </c:rich>
              </c:tx>
              <c:spPr>
                <a:xfrm>
                  <a:off x="3328" y="13003"/>
                  <a:ext cx="1681573" cy="805429"/>
                </a:xfrm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3280"/>
                        <a:gd name="adj2" fmla="val 94155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45315125563796"/>
                      <c:h val="0.173575694322506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7F1-4F9D-967E-42DBD96411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| Numerical Data'!$B$104:$B$107</c:f>
              <c:strCache>
                <c:ptCount val="4"/>
                <c:pt idx="0">
                  <c:v>ETS Stationary Industry</c:v>
                </c:pt>
                <c:pt idx="1">
                  <c:v>Domestic Aviation (CO₂)</c:v>
                </c:pt>
                <c:pt idx="2">
                  <c:v>ESR</c:v>
                </c:pt>
                <c:pt idx="3">
                  <c:v>LULUCF</c:v>
                </c:pt>
              </c:strCache>
            </c:strRef>
          </c:cat>
          <c:val>
            <c:numRef>
              <c:f>'Talnagögn | Numerical Data'!$V$104:$V$107</c:f>
              <c:numCache>
                <c:formatCode>0</c:formatCode>
                <c:ptCount val="4"/>
                <c:pt idx="0">
                  <c:v>1875.076</c:v>
                </c:pt>
                <c:pt idx="1">
                  <c:v>24.085325513333334</c:v>
                </c:pt>
                <c:pt idx="2">
                  <c:v>2766.8395764107227</c:v>
                </c:pt>
                <c:pt idx="3">
                  <c:v>7757.0261112450144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F1-4F9D-967E-42DBD9641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kern="1200" spc="0" baseline="0">
                <a:solidFill>
                  <a:sysClr val="windowText" lastClr="000000"/>
                </a:solidFill>
              </a:rPr>
              <a:t>Iceland's</a:t>
            </a:r>
          </a:p>
          <a:p>
            <a:pPr>
              <a:defRPr sz="1800"/>
            </a:pPr>
            <a:r>
              <a:rPr lang="is-IS" sz="1600" b="1" i="0" u="none" strike="noStrike" kern="1200" spc="0" baseline="0">
                <a:solidFill>
                  <a:sysClr val="windowText" lastClr="000000"/>
                </a:solidFill>
              </a:rPr>
              <a:t>2022 emissions</a:t>
            </a:r>
          </a:p>
          <a:p>
            <a:pPr>
              <a:defRPr sz="1800"/>
            </a:pPr>
            <a:r>
              <a:rPr lang="is-IS" sz="1600" b="1" i="0" u="none" strike="noStrike" kern="1200" spc="0" baseline="0">
                <a:solidFill>
                  <a:sysClr val="windowText" lastClr="000000"/>
                </a:solidFill>
              </a:rPr>
              <a:t>under the ESR</a:t>
            </a:r>
          </a:p>
        </c:rich>
      </c:tx>
      <c:layout>
        <c:manualLayout>
          <c:xMode val="edge"/>
          <c:yMode val="edge"/>
          <c:x val="0.42327971348545268"/>
          <c:y val="0.41076589621091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01957247219457"/>
          <c:y val="4.349747698779672E-2"/>
          <c:w val="0.52452262030922014"/>
          <c:h val="0.911649744943793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A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42-4BC4-9CE6-76A9645C86C2}"/>
              </c:ext>
            </c:extLst>
          </c:dPt>
          <c:dPt>
            <c:idx val="1"/>
            <c:bubble3D val="0"/>
            <c:spPr>
              <a:solidFill>
                <a:srgbClr val="FFD4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42-4BC4-9CE6-76A9645C86C2}"/>
              </c:ext>
            </c:extLst>
          </c:dPt>
          <c:dPt>
            <c:idx val="2"/>
            <c:bubble3D val="0"/>
            <c:spPr>
              <a:solidFill>
                <a:srgbClr val="85509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42-4BC4-9CE6-76A9645C86C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rgbClr val="ED7D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42-4BC4-9CE6-76A9645C86C2}"/>
              </c:ext>
            </c:extLst>
          </c:dPt>
          <c:dLbls>
            <c:dLbl>
              <c:idx val="0"/>
              <c:layout>
                <c:manualLayout>
                  <c:x val="0.16907643229166666"/>
                  <c:y val="-0.1813202546296296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Energy</a:t>
                    </a:r>
                  </a:p>
                  <a:p>
                    <a:r>
                      <a:rPr lang="en-US" sz="1100" b="0"/>
                      <a:t>1791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</a:t>
                    </a:r>
                    <a:r>
                      <a:rPr lang="en-US" sz="1100" b="0"/>
                      <a:t>.</a:t>
                    </a:r>
                  </a:p>
                  <a:p>
                    <a:r>
                      <a:rPr lang="en-US" sz="1100" b="0"/>
                      <a:t>64%</a:t>
                    </a:r>
                    <a:endParaRPr lang="en-US" sz="1050" b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4298593231945"/>
                      <c:h val="0.20069763541841351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1842-4BC4-9CE6-76A9645C86C2}"/>
                </c:ext>
              </c:extLst>
            </c:dLbl>
            <c:dLbl>
              <c:idx val="1"/>
              <c:layout>
                <c:manualLayout>
                  <c:x val="-0.25407555560975809"/>
                  <c:y val="0.1337172759962084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AAC3B0E-06F8-4302-9734-BE0359C1764D}" type="CATEGORYNAME">
                      <a:rPr lang="en-US" sz="1200" b="1"/>
                      <a:pPr>
                        <a:defRPr sz="1100"/>
                      </a:pPr>
                      <a:t>[CATEGORY NAME]</a:t>
                    </a:fld>
                    <a:endParaRPr lang="en-US" sz="1200" b="1" baseline="0"/>
                  </a:p>
                  <a:p>
                    <a:pPr>
                      <a:defRPr sz="1100"/>
                    </a:pPr>
                    <a:fld id="{B97528B6-DC11-45F1-8C73-A719A1D655DF}" type="VALUE">
                      <a:rPr lang="en-US"/>
                      <a:pPr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</a:t>
                    </a:r>
                    <a:r>
                      <a:rPr lang="en-US"/>
                      <a:t>.</a:t>
                    </a:r>
                    <a:endParaRPr lang="en-US" baseline="0"/>
                  </a:p>
                  <a:p>
                    <a:pPr>
                      <a:defRPr sz="1100"/>
                    </a:pPr>
                    <a:fld id="{0798D9D0-1DB4-4503-8695-D9288C3077F8}" type="PERCENTAGE">
                      <a:rPr lang="en-US"/>
                      <a:pPr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974116939237613"/>
                      <c:h val="0.1838532911150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42-4BC4-9CE6-76A9645C86C2}"/>
                </c:ext>
              </c:extLst>
            </c:dLbl>
            <c:dLbl>
              <c:idx val="2"/>
              <c:layout>
                <c:manualLayout>
                  <c:x val="-0.20208151041666667"/>
                  <c:y val="1.759282407407402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977052-B303-475A-9B7F-C76743695423}" type="CATEGORYNAME">
                      <a:rPr lang="en-US" sz="1200" b="1"/>
                      <a:pPr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/>
                    </a:pPr>
                    <a:fld id="{8B7B3A88-158F-404E-821C-E3BB11A4016D}" type="VALUE">
                      <a:rPr lang="en-US"/>
                      <a:pPr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</a:t>
                    </a:r>
                    <a:r>
                      <a:rPr lang="en-US"/>
                      <a:t>.</a:t>
                    </a:r>
                    <a:endParaRPr lang="en-US" baseline="0"/>
                  </a:p>
                  <a:p>
                    <a:pPr>
                      <a:defRPr sz="1100"/>
                    </a:pPr>
                    <a:fld id="{30D2E478-2D64-4DB3-A00B-08D42E58BC1B}" type="PERCENTAGE">
                      <a:rPr lang="en-US"/>
                      <a:pPr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42-4BC4-9CE6-76A9645C86C2}"/>
                </c:ext>
              </c:extLst>
            </c:dLbl>
            <c:dLbl>
              <c:idx val="3"/>
              <c:layout>
                <c:manualLayout>
                  <c:x val="-0.28477770736809588"/>
                  <c:y val="-0.1740994000770543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Waste</a:t>
                    </a:r>
                    <a:r>
                      <a:rPr lang="en-US" b="0"/>
                      <a:t>
234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r>
                      <a:rPr lang="en-US" b="0"/>
                      <a:t>
8.4%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1842-4BC4-9CE6-76A9645C8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| Numerical Data'!$B$113:$B$116</c:f>
              <c:strCache>
                <c:ptCount val="4"/>
                <c:pt idx="0">
                  <c:v>Energy</c:v>
                </c:pt>
                <c:pt idx="1">
                  <c:v>Industrial Processes and Product Use (IPPU)</c:v>
                </c:pt>
                <c:pt idx="2">
                  <c:v>Agriculture</c:v>
                </c:pt>
                <c:pt idx="3">
                  <c:v>Waste</c:v>
                </c:pt>
              </c:strCache>
            </c:strRef>
          </c:cat>
          <c:val>
            <c:numRef>
              <c:f>'Talnagögn | Numerical Data'!$V$113:$V$116</c:f>
              <c:numCache>
                <c:formatCode>0</c:formatCode>
                <c:ptCount val="4"/>
                <c:pt idx="0">
                  <c:v>1787.638506425619</c:v>
                </c:pt>
                <c:pt idx="1">
                  <c:v>149.33682192340325</c:v>
                </c:pt>
                <c:pt idx="2">
                  <c:v>596.26381448560176</c:v>
                </c:pt>
                <c:pt idx="3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42-4BC4-9CE6-76A9645C8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5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5143229166666"/>
          <c:y val="2.6340740740740744E-2"/>
          <c:w val="0.87915846354166671"/>
          <c:h val="0.77913288007255421"/>
        </c:manualLayout>
      </c:layout>
      <c:lineChart>
        <c:grouping val="standard"/>
        <c:varyColors val="0"/>
        <c:ser>
          <c:idx val="3"/>
          <c:order val="0"/>
          <c:tx>
            <c:v>Land Use, Land-Use Change and Forestry (LULUCF)</c:v>
          </c:tx>
          <c:spPr>
            <a:ln w="28575" cap="rnd">
              <a:solidFill>
                <a:srgbClr val="63A28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Data'!$E$107:$AD$107</c15:sqref>
                  </c15:fullRef>
                </c:ext>
              </c:extLst>
              <c:f>'Talnagögn | Numerical Data'!$E$107:$V$107</c:f>
              <c:numCache>
                <c:formatCode>0</c:formatCode>
                <c:ptCount val="18"/>
                <c:pt idx="0">
                  <c:v>7745.9762440253562</c:v>
                </c:pt>
                <c:pt idx="1">
                  <c:v>7798.5372127211649</c:v>
                </c:pt>
                <c:pt idx="2">
                  <c:v>7700.2747971120243</c:v>
                </c:pt>
                <c:pt idx="3">
                  <c:v>7741.9116195473371</c:v>
                </c:pt>
                <c:pt idx="4">
                  <c:v>7785.7601698198168</c:v>
                </c:pt>
                <c:pt idx="5">
                  <c:v>7767.3487540486158</c:v>
                </c:pt>
                <c:pt idx="6">
                  <c:v>7747.2625234575435</c:v>
                </c:pt>
                <c:pt idx="7">
                  <c:v>7753.2772980530008</c:v>
                </c:pt>
                <c:pt idx="8">
                  <c:v>7753.7915214423783</c:v>
                </c:pt>
                <c:pt idx="9">
                  <c:v>7748.0129203167553</c:v>
                </c:pt>
                <c:pt idx="10">
                  <c:v>7739.2159532055402</c:v>
                </c:pt>
                <c:pt idx="11">
                  <c:v>7720.3272937839329</c:v>
                </c:pt>
                <c:pt idx="12">
                  <c:v>7693.1265864653978</c:v>
                </c:pt>
                <c:pt idx="13">
                  <c:v>7680.251944371128</c:v>
                </c:pt>
                <c:pt idx="14">
                  <c:v>7693.3661036372523</c:v>
                </c:pt>
                <c:pt idx="15">
                  <c:v>7701.6977654804423</c:v>
                </c:pt>
                <c:pt idx="16">
                  <c:v>7699.0368574365402</c:v>
                </c:pt>
                <c:pt idx="17">
                  <c:v>7757.0261112450144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F-4AFF-A0AD-9EF9CE7EFADB}"/>
            </c:ext>
          </c:extLst>
        </c:ser>
        <c:ser>
          <c:idx val="2"/>
          <c:order val="1"/>
          <c:tx>
            <c:v>Effort Sharing Regulation (ESR)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Data'!$E$106:$AD$106</c15:sqref>
                  </c15:fullRef>
                </c:ext>
              </c:extLst>
              <c:f>'Talnagögn | Numerical Data'!$E$106:$V$106</c:f>
              <c:numCache>
                <c:formatCode>0</c:formatCode>
                <c:ptCount val="18"/>
                <c:pt idx="0">
                  <c:v>3143.460156999743</c:v>
                </c:pt>
                <c:pt idx="1">
                  <c:v>3277.222856214411</c:v>
                </c:pt>
                <c:pt idx="2">
                  <c:v>3448.1063196137929</c:v>
                </c:pt>
                <c:pt idx="3">
                  <c:v>3309.6751051438432</c:v>
                </c:pt>
                <c:pt idx="4">
                  <c:v>3180.8046433841023</c:v>
                </c:pt>
                <c:pt idx="5">
                  <c:v>3063.0360743902793</c:v>
                </c:pt>
                <c:pt idx="6">
                  <c:v>2954.0518028371011</c:v>
                </c:pt>
                <c:pt idx="7">
                  <c:v>2873.0612801383122</c:v>
                </c:pt>
                <c:pt idx="8">
                  <c:v>2854.8480714576463</c:v>
                </c:pt>
                <c:pt idx="9">
                  <c:v>2888.1695250483108</c:v>
                </c:pt>
                <c:pt idx="10">
                  <c:v>2912.3568740190021</c:v>
                </c:pt>
                <c:pt idx="11">
                  <c:v>2893.5934783530624</c:v>
                </c:pt>
                <c:pt idx="12">
                  <c:v>2926.0772566949358</c:v>
                </c:pt>
                <c:pt idx="13">
                  <c:v>2956.8707910542053</c:v>
                </c:pt>
                <c:pt idx="14">
                  <c:v>2858.3498738412291</c:v>
                </c:pt>
                <c:pt idx="15">
                  <c:v>2711.9343667278263</c:v>
                </c:pt>
                <c:pt idx="16">
                  <c:v>2767.0662109233122</c:v>
                </c:pt>
                <c:pt idx="17">
                  <c:v>2766.8395764107227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F-4AFF-A0AD-9EF9CE7EFADB}"/>
            </c:ext>
          </c:extLst>
        </c:ser>
        <c:ser>
          <c:idx val="0"/>
          <c:order val="2"/>
          <c:tx>
            <c:v>European Trading System (ETS): Stationary Industry</c:v>
          </c:tx>
          <c:spPr>
            <a:ln w="28575" cap="rnd">
              <a:solidFill>
                <a:srgbClr val="C9689E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Data'!$E$104:$AD$104</c15:sqref>
                  </c15:fullRef>
                </c:ext>
              </c:extLst>
              <c:f>'Talnagögn | Numerical Data'!$E$104:$V$104</c:f>
              <c:numCache>
                <c:formatCode>0</c:formatCode>
                <c:ptCount val="18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1843.5880000000002</c:v>
                </c:pt>
                <c:pt idx="17">
                  <c:v>1875.076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F-4AFF-A0AD-9EF9CE7EFADB}"/>
            </c:ext>
          </c:extLst>
        </c:ser>
        <c:ser>
          <c:idx val="1"/>
          <c:order val="3"/>
          <c:tx>
            <c:strRef>
              <c:f>'Talnagögn | Numerical Data'!$B$105</c:f>
              <c:strCache>
                <c:ptCount val="1"/>
                <c:pt idx="0">
                  <c:v>Domestic Aviation (CO₂)</c:v>
                </c:pt>
              </c:strCache>
            </c:strRef>
          </c:tx>
          <c:spPr>
            <a:ln w="28575" cap="rnd">
              <a:solidFill>
                <a:srgbClr val="FFD44B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Data'!$E$103:$V$103</c15:sqref>
                  </c15:fullRef>
                </c:ext>
              </c:extLst>
              <c:f>'Talnagögn | Numerical Data'!$E$103:$V$103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Data'!$E$105:$AD$105</c15:sqref>
                  </c15:fullRef>
                </c:ext>
              </c:extLst>
              <c:f>'Talnagögn | Numerical Data'!$E$105:$V$105</c:f>
              <c:numCache>
                <c:formatCode>0</c:formatCode>
                <c:ptCount val="18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19.549418533333334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  <c:pt idx="15">
                  <c:v>13.1457037426</c:v>
                </c:pt>
                <c:pt idx="16">
                  <c:v>20.735413380000001</c:v>
                </c:pt>
                <c:pt idx="17">
                  <c:v>24.085325513333334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F-4AFF-A0AD-9EF9CE7EF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7569024"/>
        <c:axId val="1007573344"/>
      </c:lineChart>
      <c:catAx>
        <c:axId val="10075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73344"/>
        <c:crosses val="autoZero"/>
        <c:auto val="1"/>
        <c:lblAlgn val="ctr"/>
        <c:lblOffset val="100"/>
        <c:noMultiLvlLbl val="0"/>
      </c:catAx>
      <c:valAx>
        <c:axId val="10075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6.6145833333333334E-3"/>
              <c:y val="0.1592791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67232607473658"/>
          <c:y val="0.92068287037037044"/>
          <c:w val="0.77725910705571"/>
          <c:h val="7.9317261093944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1.6043981481481482E-2"/>
          <c:w val="0.88777295931655986"/>
          <c:h val="0.8267789351851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Data'!$B$113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8AAC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Data'!$E$113:$AD$113</c15:sqref>
                  </c15:fullRef>
                </c:ext>
              </c:extLst>
              <c:f>'Talnagögn | Numerical Data'!$E$113:$V$113</c:f>
              <c:numCache>
                <c:formatCode>0</c:formatCode>
                <c:ptCount val="18"/>
                <c:pt idx="0">
                  <c:v>2101.228562914574</c:v>
                </c:pt>
                <c:pt idx="1">
                  <c:v>2168.0618227365048</c:v>
                </c:pt>
                <c:pt idx="2">
                  <c:v>2315.4896299396532</c:v>
                </c:pt>
                <c:pt idx="3">
                  <c:v>2183.5659275098005</c:v>
                </c:pt>
                <c:pt idx="4">
                  <c:v>2095.0864152077434</c:v>
                </c:pt>
                <c:pt idx="5">
                  <c:v>1983.7459856724531</c:v>
                </c:pt>
                <c:pt idx="6">
                  <c:v>1862.6569704630401</c:v>
                </c:pt>
                <c:pt idx="7">
                  <c:v>1819.0181059295626</c:v>
                </c:pt>
                <c:pt idx="8">
                  <c:v>1789.5319754174848</c:v>
                </c:pt>
                <c:pt idx="9">
                  <c:v>1781.3712577696565</c:v>
                </c:pt>
                <c:pt idx="10">
                  <c:v>1825.4316396461095</c:v>
                </c:pt>
                <c:pt idx="11">
                  <c:v>1794.0111040959296</c:v>
                </c:pt>
                <c:pt idx="12">
                  <c:v>1836.371093230046</c:v>
                </c:pt>
                <c:pt idx="13">
                  <c:v>1874.405995286477</c:v>
                </c:pt>
                <c:pt idx="14">
                  <c:v>1815.3762680994535</c:v>
                </c:pt>
                <c:pt idx="15">
                  <c:v>1643.5958869169394</c:v>
                </c:pt>
                <c:pt idx="16">
                  <c:v>1732.8552005286149</c:v>
                </c:pt>
                <c:pt idx="17">
                  <c:v>1787.638506425619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C-425E-B8D4-FF524102C67F}"/>
            </c:ext>
          </c:extLst>
        </c:ser>
        <c:ser>
          <c:idx val="1"/>
          <c:order val="1"/>
          <c:tx>
            <c:strRef>
              <c:f>'Talnagögn | Numerical Data'!$B$114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spPr>
            <a:solidFill>
              <a:srgbClr val="FFD44B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Data'!$E$114:$AD$114</c15:sqref>
                  </c15:fullRef>
                </c:ext>
              </c:extLst>
              <c:f>'Talnagögn | Numerical Data'!$E$114:$V$114</c:f>
              <c:numCache>
                <c:formatCode>0</c:formatCode>
                <c:ptCount val="18"/>
                <c:pt idx="0">
                  <c:v>128.84860532302389</c:v>
                </c:pt>
                <c:pt idx="1">
                  <c:v>146.14869461976468</c:v>
                </c:pt>
                <c:pt idx="2">
                  <c:v>149.33701269891003</c:v>
                </c:pt>
                <c:pt idx="3">
                  <c:v>143.8883958244287</c:v>
                </c:pt>
                <c:pt idx="4">
                  <c:v>122.97928932220043</c:v>
                </c:pt>
                <c:pt idx="5">
                  <c:v>133.9837503105739</c:v>
                </c:pt>
                <c:pt idx="6">
                  <c:v>167.16770662410477</c:v>
                </c:pt>
                <c:pt idx="7">
                  <c:v>155.25058927596069</c:v>
                </c:pt>
                <c:pt idx="8">
                  <c:v>182.84587286953047</c:v>
                </c:pt>
                <c:pt idx="9">
                  <c:v>180.13182401838594</c:v>
                </c:pt>
                <c:pt idx="10">
                  <c:v>172.02088350626468</c:v>
                </c:pt>
                <c:pt idx="11">
                  <c:v>188.51108236403002</c:v>
                </c:pt>
                <c:pt idx="12">
                  <c:v>180.21367205880574</c:v>
                </c:pt>
                <c:pt idx="13">
                  <c:v>200.45192969506593</c:v>
                </c:pt>
                <c:pt idx="14">
                  <c:v>210.044292482223</c:v>
                </c:pt>
                <c:pt idx="15">
                  <c:v>214.7617378717141</c:v>
                </c:pt>
                <c:pt idx="16">
                  <c:v>178.7863282294104</c:v>
                </c:pt>
                <c:pt idx="17">
                  <c:v>149.33682192340325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C-425E-B8D4-FF524102C67F}"/>
            </c:ext>
          </c:extLst>
        </c:ser>
        <c:ser>
          <c:idx val="2"/>
          <c:order val="2"/>
          <c:tx>
            <c:strRef>
              <c:f>'Talnagögn | Numerical Data'!$B$115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85509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Data'!$E$115:$AD$115</c15:sqref>
                  </c15:fullRef>
                </c:ext>
              </c:extLst>
              <c:f>'Talnagögn | Numerical Data'!$E$115:$V$115</c:f>
              <c:numCache>
                <c:formatCode>0</c:formatCode>
                <c:ptCount val="18"/>
                <c:pt idx="0">
                  <c:v>603.84405728721583</c:v>
                </c:pt>
                <c:pt idx="1">
                  <c:v>629.87706901243962</c:v>
                </c:pt>
                <c:pt idx="2">
                  <c:v>646.68158051869307</c:v>
                </c:pt>
                <c:pt idx="3">
                  <c:v>663.14525544876005</c:v>
                </c:pt>
                <c:pt idx="4">
                  <c:v>653.49299000944347</c:v>
                </c:pt>
                <c:pt idx="5">
                  <c:v>639.63038393196609</c:v>
                </c:pt>
                <c:pt idx="6">
                  <c:v>637.68760033879005</c:v>
                </c:pt>
                <c:pt idx="7">
                  <c:v>632.56663394474219</c:v>
                </c:pt>
                <c:pt idx="8">
                  <c:v>616.94086680330463</c:v>
                </c:pt>
                <c:pt idx="9">
                  <c:v>661.09304047722981</c:v>
                </c:pt>
                <c:pt idx="10">
                  <c:v>650.33098507062186</c:v>
                </c:pt>
                <c:pt idx="11">
                  <c:v>650.24351923079553</c:v>
                </c:pt>
                <c:pt idx="12">
                  <c:v>651.07884376655443</c:v>
                </c:pt>
                <c:pt idx="13">
                  <c:v>628.29735478720954</c:v>
                </c:pt>
                <c:pt idx="14">
                  <c:v>610.90561980249811</c:v>
                </c:pt>
                <c:pt idx="15">
                  <c:v>609.48364614886987</c:v>
                </c:pt>
                <c:pt idx="16">
                  <c:v>612.74653429160969</c:v>
                </c:pt>
                <c:pt idx="17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C-425E-B8D4-FF524102C67F}"/>
            </c:ext>
          </c:extLst>
        </c:ser>
        <c:ser>
          <c:idx val="3"/>
          <c:order val="3"/>
          <c:tx>
            <c:strRef>
              <c:f>'Talnagögn | Numerical Data'!$B$116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Data'!$E$116:$AD$116</c15:sqref>
                  </c15:fullRef>
                </c:ext>
              </c:extLst>
              <c:f>'Talnagögn | Numerical Data'!$E$116:$V$116</c:f>
              <c:numCache>
                <c:formatCode>0</c:formatCode>
                <c:ptCount val="18"/>
                <c:pt idx="0">
                  <c:v>309.53893147492948</c:v>
                </c:pt>
                <c:pt idx="1">
                  <c:v>333.13526984570194</c:v>
                </c:pt>
                <c:pt idx="2">
                  <c:v>336.59809645653598</c:v>
                </c:pt>
                <c:pt idx="3">
                  <c:v>319.07552636085347</c:v>
                </c:pt>
                <c:pt idx="4">
                  <c:v>309.24594884471435</c:v>
                </c:pt>
                <c:pt idx="5">
                  <c:v>305.67595447528646</c:v>
                </c:pt>
                <c:pt idx="6">
                  <c:v>286.53952541116678</c:v>
                </c:pt>
                <c:pt idx="7">
                  <c:v>266.22595098804709</c:v>
                </c:pt>
                <c:pt idx="8">
                  <c:v>265.52935636732673</c:v>
                </c:pt>
                <c:pt idx="9">
                  <c:v>265.57340278303883</c:v>
                </c:pt>
                <c:pt idx="10">
                  <c:v>264.57336579600678</c:v>
                </c:pt>
                <c:pt idx="11">
                  <c:v>260.82777266230755</c:v>
                </c:pt>
                <c:pt idx="12">
                  <c:v>258.41364763953004</c:v>
                </c:pt>
                <c:pt idx="13">
                  <c:v>253.71551128545298</c:v>
                </c:pt>
                <c:pt idx="14">
                  <c:v>222.02369345705489</c:v>
                </c:pt>
                <c:pt idx="15">
                  <c:v>244.09309579030295</c:v>
                </c:pt>
                <c:pt idx="16">
                  <c:v>242.67746631186964</c:v>
                </c:pt>
                <c:pt idx="17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C-425E-B8D4-FF524102C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2347632"/>
        <c:axId val="1072345832"/>
      </c:barChart>
      <c:catAx>
        <c:axId val="107234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45832"/>
        <c:crosses val="autoZero"/>
        <c:auto val="1"/>
        <c:lblAlgn val="ctr"/>
        <c:lblOffset val="100"/>
        <c:noMultiLvlLbl val="0"/>
      </c:catAx>
      <c:valAx>
        <c:axId val="10723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0"/>
              <c:y val="9.1656018518518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4888987543379"/>
          <c:y val="0.947654398148148"/>
          <c:w val="0.76217287632324315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1.6043981481481482E-2"/>
          <c:w val="0.88777295931655986"/>
          <c:h val="0.8267789351851853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Data'!$B$113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rgbClr val="008AAC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Data'!$E$113:$AD$113</c15:sqref>
                  </c15:fullRef>
                </c:ext>
              </c:extLst>
              <c:f>'Talnagögn | Numerical Data'!$E$113:$V$113</c:f>
              <c:numCache>
                <c:formatCode>0</c:formatCode>
                <c:ptCount val="18"/>
                <c:pt idx="0">
                  <c:v>2101.228562914574</c:v>
                </c:pt>
                <c:pt idx="1">
                  <c:v>2168.0618227365048</c:v>
                </c:pt>
                <c:pt idx="2">
                  <c:v>2315.4896299396532</c:v>
                </c:pt>
                <c:pt idx="3">
                  <c:v>2183.5659275098005</c:v>
                </c:pt>
                <c:pt idx="4">
                  <c:v>2095.0864152077434</c:v>
                </c:pt>
                <c:pt idx="5">
                  <c:v>1983.7459856724531</c:v>
                </c:pt>
                <c:pt idx="6">
                  <c:v>1862.6569704630401</c:v>
                </c:pt>
                <c:pt idx="7">
                  <c:v>1819.0181059295626</c:v>
                </c:pt>
                <c:pt idx="8">
                  <c:v>1789.5319754174848</c:v>
                </c:pt>
                <c:pt idx="9">
                  <c:v>1781.3712577696565</c:v>
                </c:pt>
                <c:pt idx="10">
                  <c:v>1825.4316396461095</c:v>
                </c:pt>
                <c:pt idx="11">
                  <c:v>1794.0111040959296</c:v>
                </c:pt>
                <c:pt idx="12">
                  <c:v>1836.371093230046</c:v>
                </c:pt>
                <c:pt idx="13">
                  <c:v>1874.405995286477</c:v>
                </c:pt>
                <c:pt idx="14">
                  <c:v>1815.3762680994535</c:v>
                </c:pt>
                <c:pt idx="15">
                  <c:v>1643.5958869169394</c:v>
                </c:pt>
                <c:pt idx="16">
                  <c:v>1732.8552005286149</c:v>
                </c:pt>
                <c:pt idx="17">
                  <c:v>1787.638506425619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A-44AD-85B3-7EF41124AF78}"/>
            </c:ext>
          </c:extLst>
        </c:ser>
        <c:ser>
          <c:idx val="1"/>
          <c:order val="1"/>
          <c:tx>
            <c:strRef>
              <c:f>'Talnagögn | Numerical Data'!$B$114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spPr>
            <a:ln w="28575" cap="rnd">
              <a:solidFill>
                <a:srgbClr val="FFD44B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Data'!$E$114:$AD$114</c15:sqref>
                  </c15:fullRef>
                </c:ext>
              </c:extLst>
              <c:f>'Talnagögn | Numerical Data'!$E$114:$V$114</c:f>
              <c:numCache>
                <c:formatCode>0</c:formatCode>
                <c:ptCount val="18"/>
                <c:pt idx="0">
                  <c:v>128.84860532302389</c:v>
                </c:pt>
                <c:pt idx="1">
                  <c:v>146.14869461976468</c:v>
                </c:pt>
                <c:pt idx="2">
                  <c:v>149.33701269891003</c:v>
                </c:pt>
                <c:pt idx="3">
                  <c:v>143.8883958244287</c:v>
                </c:pt>
                <c:pt idx="4">
                  <c:v>122.97928932220043</c:v>
                </c:pt>
                <c:pt idx="5">
                  <c:v>133.9837503105739</c:v>
                </c:pt>
                <c:pt idx="6">
                  <c:v>167.16770662410477</c:v>
                </c:pt>
                <c:pt idx="7">
                  <c:v>155.25058927596069</c:v>
                </c:pt>
                <c:pt idx="8">
                  <c:v>182.84587286953047</c:v>
                </c:pt>
                <c:pt idx="9">
                  <c:v>180.13182401838594</c:v>
                </c:pt>
                <c:pt idx="10">
                  <c:v>172.02088350626468</c:v>
                </c:pt>
                <c:pt idx="11">
                  <c:v>188.51108236403002</c:v>
                </c:pt>
                <c:pt idx="12">
                  <c:v>180.21367205880574</c:v>
                </c:pt>
                <c:pt idx="13">
                  <c:v>200.45192969506593</c:v>
                </c:pt>
                <c:pt idx="14">
                  <c:v>210.044292482223</c:v>
                </c:pt>
                <c:pt idx="15">
                  <c:v>214.7617378717141</c:v>
                </c:pt>
                <c:pt idx="16">
                  <c:v>178.7863282294104</c:v>
                </c:pt>
                <c:pt idx="17">
                  <c:v>149.33682192340325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A-44AD-85B3-7EF41124AF78}"/>
            </c:ext>
          </c:extLst>
        </c:ser>
        <c:ser>
          <c:idx val="2"/>
          <c:order val="2"/>
          <c:tx>
            <c:strRef>
              <c:f>'Talnagögn | Numerical Data'!$B$115</c:f>
              <c:strCache>
                <c:ptCount val="1"/>
                <c:pt idx="0">
                  <c:v>Agriculture</c:v>
                </c:pt>
              </c:strCache>
            </c:strRef>
          </c:tx>
          <c:spPr>
            <a:ln w="28575" cap="rnd">
              <a:solidFill>
                <a:srgbClr val="85509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Data'!$E$115:$AD$115</c15:sqref>
                  </c15:fullRef>
                </c:ext>
              </c:extLst>
              <c:f>'Talnagögn | Numerical Data'!$E$115:$V$115</c:f>
              <c:numCache>
                <c:formatCode>0</c:formatCode>
                <c:ptCount val="18"/>
                <c:pt idx="0">
                  <c:v>603.84405728721583</c:v>
                </c:pt>
                <c:pt idx="1">
                  <c:v>629.87706901243962</c:v>
                </c:pt>
                <c:pt idx="2">
                  <c:v>646.68158051869307</c:v>
                </c:pt>
                <c:pt idx="3">
                  <c:v>663.14525544876005</c:v>
                </c:pt>
                <c:pt idx="4">
                  <c:v>653.49299000944347</c:v>
                </c:pt>
                <c:pt idx="5">
                  <c:v>639.63038393196609</c:v>
                </c:pt>
                <c:pt idx="6">
                  <c:v>637.68760033879005</c:v>
                </c:pt>
                <c:pt idx="7">
                  <c:v>632.56663394474219</c:v>
                </c:pt>
                <c:pt idx="8">
                  <c:v>616.94086680330463</c:v>
                </c:pt>
                <c:pt idx="9">
                  <c:v>661.09304047722981</c:v>
                </c:pt>
                <c:pt idx="10">
                  <c:v>650.33098507062186</c:v>
                </c:pt>
                <c:pt idx="11">
                  <c:v>650.24351923079553</c:v>
                </c:pt>
                <c:pt idx="12">
                  <c:v>651.07884376655443</c:v>
                </c:pt>
                <c:pt idx="13">
                  <c:v>628.29735478720954</c:v>
                </c:pt>
                <c:pt idx="14">
                  <c:v>610.90561980249811</c:v>
                </c:pt>
                <c:pt idx="15">
                  <c:v>609.48364614886987</c:v>
                </c:pt>
                <c:pt idx="16">
                  <c:v>612.74653429160969</c:v>
                </c:pt>
                <c:pt idx="17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DA-44AD-85B3-7EF41124AF78}"/>
            </c:ext>
          </c:extLst>
        </c:ser>
        <c:ser>
          <c:idx val="3"/>
          <c:order val="3"/>
          <c:tx>
            <c:strRef>
              <c:f>'Talnagögn | Numerical Data'!$B$116</c:f>
              <c:strCache>
                <c:ptCount val="1"/>
                <c:pt idx="0">
                  <c:v>Waste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Data'!$E$116:$AD$116</c15:sqref>
                  </c15:fullRef>
                </c:ext>
              </c:extLst>
              <c:f>'Talnagögn | Numerical Data'!$E$116:$V$116</c:f>
              <c:numCache>
                <c:formatCode>0</c:formatCode>
                <c:ptCount val="18"/>
                <c:pt idx="0">
                  <c:v>309.53893147492948</c:v>
                </c:pt>
                <c:pt idx="1">
                  <c:v>333.13526984570194</c:v>
                </c:pt>
                <c:pt idx="2">
                  <c:v>336.59809645653598</c:v>
                </c:pt>
                <c:pt idx="3">
                  <c:v>319.07552636085347</c:v>
                </c:pt>
                <c:pt idx="4">
                  <c:v>309.24594884471435</c:v>
                </c:pt>
                <c:pt idx="5">
                  <c:v>305.67595447528646</c:v>
                </c:pt>
                <c:pt idx="6">
                  <c:v>286.53952541116678</c:v>
                </c:pt>
                <c:pt idx="7">
                  <c:v>266.22595098804709</c:v>
                </c:pt>
                <c:pt idx="8">
                  <c:v>265.52935636732673</c:v>
                </c:pt>
                <c:pt idx="9">
                  <c:v>265.57340278303883</c:v>
                </c:pt>
                <c:pt idx="10">
                  <c:v>264.57336579600678</c:v>
                </c:pt>
                <c:pt idx="11">
                  <c:v>260.82777266230755</c:v>
                </c:pt>
                <c:pt idx="12">
                  <c:v>258.41364763953004</c:v>
                </c:pt>
                <c:pt idx="13">
                  <c:v>253.71551128545298</c:v>
                </c:pt>
                <c:pt idx="14">
                  <c:v>222.02369345705489</c:v>
                </c:pt>
                <c:pt idx="15">
                  <c:v>244.09309579030295</c:v>
                </c:pt>
                <c:pt idx="16">
                  <c:v>242.67746631186964</c:v>
                </c:pt>
                <c:pt idx="17">
                  <c:v>233.59868925586372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DA-44AD-85B3-7EF41124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347632"/>
        <c:axId val="1072345832"/>
      </c:lineChart>
      <c:catAx>
        <c:axId val="107234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45832"/>
        <c:crosses val="autoZero"/>
        <c:auto val="1"/>
        <c:lblAlgn val="ctr"/>
        <c:lblOffset val="100"/>
        <c:noMultiLvlLbl val="0"/>
      </c:catAx>
      <c:valAx>
        <c:axId val="10723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0"/>
              <c:y val="9.1656018518518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4888987543379"/>
          <c:y val="0.947654398148148"/>
          <c:w val="0.69594766996539381"/>
          <c:h val="4.6868899366028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Iceland's</a:t>
            </a:r>
          </a:p>
          <a:p>
            <a:pPr>
              <a:defRPr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emissions under</a:t>
            </a:r>
          </a:p>
          <a:p>
            <a:pPr>
              <a:defRPr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the ESR in</a:t>
            </a:r>
          </a:p>
          <a:p>
            <a:pPr>
              <a:defRPr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4755312060814002"/>
          <c:y val="0.4345170162799800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98743887737899"/>
          <c:y val="0.11888679803538671"/>
          <c:w val="0.45580729166666667"/>
          <c:h val="0.8103240740740740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FD-4E12-853E-6069328DDBEE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FD-4E12-853E-6069328DDBEE}"/>
              </c:ext>
            </c:extLst>
          </c:dPt>
          <c:dPt>
            <c:idx val="2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FD-4E12-853E-6069328DDBEE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FD-4E12-853E-6069328DDB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FD-4E12-853E-6069328DDB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FD-4E12-853E-6069328DDBEE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FD-4E12-853E-6069328DDBEE}"/>
              </c:ext>
            </c:extLst>
          </c:dPt>
          <c:dPt>
            <c:idx val="7"/>
            <c:bubble3D val="0"/>
            <c:spPr>
              <a:solidFill>
                <a:srgbClr val="7FB9D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FD-4E12-853E-6069328DDBEE}"/>
              </c:ext>
            </c:extLst>
          </c:dPt>
          <c:dLbls>
            <c:dLbl>
              <c:idx val="0"/>
              <c:layout>
                <c:manualLayout>
                  <c:x val="0.17738893229166666"/>
                  <c:y val="-0.16756944444444444"/>
                </c:manualLayout>
              </c:layout>
              <c:tx>
                <c:rich>
                  <a:bodyPr/>
                  <a:lstStyle/>
                  <a:p>
                    <a:fld id="{8F134B45-60AB-4EFF-A44E-B7C42C2C241C}" type="CATEGORYNAM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  <a:p>
                    <a:fld id="{C081AAEE-B0EB-45C5-AFCD-EFBF337AEAAC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baseline="0"/>
                  </a:p>
                  <a:p>
                    <a:fld id="{57ECB39C-78E2-4399-9B89-398C7C5415E8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EFD-4E12-853E-6069328DDBEE}"/>
                </c:ext>
              </c:extLst>
            </c:dLbl>
            <c:dLbl>
              <c:idx val="1"/>
              <c:layout>
                <c:manualLayout>
                  <c:x val="0.17184908854166667"/>
                  <c:y val="0.17050925925925914"/>
                </c:manualLayout>
              </c:layout>
              <c:tx>
                <c:rich>
                  <a:bodyPr/>
                  <a:lstStyle/>
                  <a:p>
                    <a:fld id="{131AD79E-CD1E-4A93-B424-49EA7326E962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9D8909FA-D788-4A51-8D9A-A9330F94B0D4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baseline="0"/>
                  </a:p>
                  <a:p>
                    <a:fld id="{3B04F7BE-979A-40D3-ABC8-4FB704E12E36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FD-4E12-853E-6069328DDBEE}"/>
                </c:ext>
              </c:extLst>
            </c:dLbl>
            <c:dLbl>
              <c:idx val="2"/>
              <c:layout>
                <c:manualLayout>
                  <c:x val="-0.16040364583333336"/>
                  <c:y val="0.1705092592592591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Agriculture</a:t>
                    </a:r>
                  </a:p>
                  <a:p>
                    <a:fld id="{BE5F71C0-B0F0-4839-99FB-DEB647B36382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sz="1200" b="1"/>
                  </a:p>
                  <a:p>
                    <a:r>
                      <a:rPr lang="en-US" sz="1200" b="1"/>
                      <a:t>22%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EFD-4E12-853E-6069328DDBEE}"/>
                </c:ext>
              </c:extLst>
            </c:dLbl>
            <c:dLbl>
              <c:idx val="3"/>
              <c:layout>
                <c:manualLayout>
                  <c:x val="-0.21498371802967284"/>
                  <c:y val="0.1124421563406118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D39294-F625-4071-97B3-DE7C00F1C991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3EB77067-93BB-4E80-97CC-84C15DC1872E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8830D4F6-0328-49F3-823A-DBEB420284D3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EFD-4E12-853E-6069328DDBEE}"/>
                </c:ext>
              </c:extLst>
            </c:dLbl>
            <c:dLbl>
              <c:idx val="4"/>
              <c:layout>
                <c:manualLayout>
                  <c:x val="-0.29269524739583336"/>
                  <c:y val="-4.556724537037042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5E2E0FC-1352-49D2-A4EC-CC19B47CBB16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1F9B4A4-D2EF-4177-BC43-9C7748A3C7F2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AAF471AB-1DDD-4C04-AD01-392E4BAA401B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55372395833333"/>
                      <c:h val="0.177682638888888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EFD-4E12-853E-6069328DDBEE}"/>
                </c:ext>
              </c:extLst>
            </c:dLbl>
            <c:dLbl>
              <c:idx val="5"/>
              <c:layout>
                <c:manualLayout>
                  <c:x val="-0.19732343200375915"/>
                  <c:y val="-0.117592592592592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FA2D19-FC2D-46D0-8D5A-8BDEB449751D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B8B9A9A-FD4B-4028-AA9D-6AAB3F3FE18C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E2918651-CA61-42AF-BBAC-C7F2C911C0D6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819256594406087"/>
                      <c:h val="0.182603362953260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EFD-4E12-853E-6069328DDBEE}"/>
                </c:ext>
              </c:extLst>
            </c:dLbl>
            <c:dLbl>
              <c:idx val="6"/>
              <c:layout>
                <c:manualLayout>
                  <c:x val="-0.32866707024512248"/>
                  <c:y val="-0.2161224505613318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FDB6C7-A016-49CD-B0A1-2FE8C5847C32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28D125C8-164D-4DBB-95C2-93A6FF948DF2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D3577341-DE71-4811-9E6C-F8EFAD90E1F4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399384290167132"/>
                      <c:h val="0.227811939297879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EFD-4E12-853E-6069328DDBEE}"/>
                </c:ext>
              </c:extLst>
            </c:dLbl>
            <c:dLbl>
              <c:idx val="7"/>
              <c:layout>
                <c:manualLayout>
                  <c:x val="-8.2600992573960322E-2"/>
                  <c:y val="-0.2127474998520622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0DB43D-A70F-4F5A-B215-468C98F5DF5A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FE9D1E0-D1C4-46F0-B7E0-58F02959DC6B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0854663E-D606-4BF9-953E-9E0444D68790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EFD-4E12-853E-6069328DD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'Skuldbindingar | Obligations'!$U$177:$U$184</c:f>
              <c:strCache>
                <c:ptCount val="8"/>
                <c:pt idx="0">
                  <c:v>Road Transportation</c:v>
                </c:pt>
                <c:pt idx="1">
                  <c:v>Fishing</c:v>
                </c:pt>
                <c:pt idx="2">
                  <c:v>Agriculture</c:v>
                </c:pt>
                <c:pt idx="3">
                  <c:v>Solid Waste Disposal on Land</c:v>
                </c:pt>
                <c:pt idx="4">
                  <c:v>F-Gases</c:v>
                </c:pt>
                <c:pt idx="5">
                  <c:v>Geothermal Energy</c:v>
                </c:pt>
                <c:pt idx="6">
                  <c:v>Off-Road Vehicles and Other Machinery</c:v>
                </c:pt>
                <c:pt idx="7">
                  <c:v>Other</c:v>
                </c:pt>
              </c:strCache>
            </c:strRef>
          </c:cat>
          <c:val>
            <c:numRef>
              <c:f>'Skuldbindingar | Obligations'!$B$177:$B$184</c:f>
              <c:numCache>
                <c:formatCode>0</c:formatCode>
                <c:ptCount val="8"/>
                <c:pt idx="0">
                  <c:v>925.61998746656161</c:v>
                </c:pt>
                <c:pt idx="1">
                  <c:v>481.51547449283527</c:v>
                </c:pt>
                <c:pt idx="2">
                  <c:v>596.26381448560176</c:v>
                </c:pt>
                <c:pt idx="3">
                  <c:v>200.23536486455632</c:v>
                </c:pt>
                <c:pt idx="4">
                  <c:v>133.26348312358914</c:v>
                </c:pt>
                <c:pt idx="5">
                  <c:v>190.25900000000001</c:v>
                </c:pt>
                <c:pt idx="6">
                  <c:v>59.411699755651256</c:v>
                </c:pt>
                <c:pt idx="7">
                  <c:v>180.26900790169248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EFD-4E12-853E-6069328DD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7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78221178925402E-2"/>
          <c:y val="5.5680092592592594E-2"/>
          <c:w val="0.88933163797600412"/>
          <c:h val="0.74271342592592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Data'!$B$124</c:f>
              <c:strCache>
                <c:ptCount val="1"/>
                <c:pt idx="0">
                  <c:v>Road Transportation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Data'!$E$124:$AD$124</c15:sqref>
                  </c15:fullRef>
                </c:ext>
              </c:extLst>
              <c:f>'Talnagögn | Numerical Data'!$E$124:$V$124</c:f>
              <c:numCache>
                <c:formatCode>0</c:formatCode>
                <c:ptCount val="18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901.9003205985739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859.59329867083193</c:v>
                </c:pt>
                <c:pt idx="17">
                  <c:v>925.61998746656161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B-4217-ADEA-7947132F0324}"/>
            </c:ext>
          </c:extLst>
        </c:ser>
        <c:ser>
          <c:idx val="1"/>
          <c:order val="1"/>
          <c:tx>
            <c:strRef>
              <c:f>'Talnagögn | Numerical Data'!$B$133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Data'!$E$129:$AD$129</c15:sqref>
                  </c15:fullRef>
                </c:ext>
              </c:extLst>
              <c:f>'Talnagögn | Numerical Data'!$E$129:$V$129</c:f>
              <c:numCache>
                <c:formatCode>0</c:formatCode>
                <c:ptCount val="18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614.72353826059737</c:v>
                </c:pt>
                <c:pt idx="9">
                  <c:v>606.24731041801465</c:v>
                </c:pt>
                <c:pt idx="10">
                  <c:v>621.21740588116916</c:v>
                </c:pt>
                <c:pt idx="11">
                  <c:v>518.76690503112491</c:v>
                </c:pt>
                <c:pt idx="12">
                  <c:v>530.38142924834813</c:v>
                </c:pt>
                <c:pt idx="13">
                  <c:v>546.90019133575004</c:v>
                </c:pt>
                <c:pt idx="14">
                  <c:v>518.36261174209733</c:v>
                </c:pt>
                <c:pt idx="15">
                  <c:v>509.49421478812258</c:v>
                </c:pt>
                <c:pt idx="16">
                  <c:v>569.41865140399079</c:v>
                </c:pt>
                <c:pt idx="17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B-4217-ADEA-7947132F0324}"/>
            </c:ext>
          </c:extLst>
        </c:ser>
        <c:ser>
          <c:idx val="2"/>
          <c:order val="2"/>
          <c:tx>
            <c:strRef>
              <c:f>'Talnagögn | Numerical Data'!$B$134</c:f>
              <c:strCache>
                <c:ptCount val="1"/>
                <c:pt idx="0">
                  <c:v>Off-Road Vehicles and Other Machinery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Data'!$E$130:$AD$130</c15:sqref>
                  </c15:fullRef>
                </c:ext>
              </c:extLst>
              <c:f>'Talnagögn | Numerical Data'!$E$130:$V$130</c:f>
              <c:numCache>
                <c:formatCode>0</c:formatCode>
                <c:ptCount val="18"/>
                <c:pt idx="0">
                  <c:v>603.84405728721583</c:v>
                </c:pt>
                <c:pt idx="1">
                  <c:v>629.87706901243962</c:v>
                </c:pt>
                <c:pt idx="2">
                  <c:v>646.68158051869307</c:v>
                </c:pt>
                <c:pt idx="3">
                  <c:v>663.14525544876005</c:v>
                </c:pt>
                <c:pt idx="4">
                  <c:v>653.49299000944347</c:v>
                </c:pt>
                <c:pt idx="5">
                  <c:v>639.63038393196609</c:v>
                </c:pt>
                <c:pt idx="6">
                  <c:v>637.68760033879005</c:v>
                </c:pt>
                <c:pt idx="7">
                  <c:v>632.56663394474219</c:v>
                </c:pt>
                <c:pt idx="8">
                  <c:v>616.94086680330463</c:v>
                </c:pt>
                <c:pt idx="9">
                  <c:v>661.09304047722981</c:v>
                </c:pt>
                <c:pt idx="10">
                  <c:v>650.33098507062186</c:v>
                </c:pt>
                <c:pt idx="11">
                  <c:v>650.24351923079553</c:v>
                </c:pt>
                <c:pt idx="12">
                  <c:v>651.07884376655443</c:v>
                </c:pt>
                <c:pt idx="13">
                  <c:v>628.29735478720954</c:v>
                </c:pt>
                <c:pt idx="14">
                  <c:v>610.90561980249811</c:v>
                </c:pt>
                <c:pt idx="15">
                  <c:v>609.48364614886987</c:v>
                </c:pt>
                <c:pt idx="16">
                  <c:v>612.74653429160969</c:v>
                </c:pt>
                <c:pt idx="17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B-4217-ADEA-7947132F0324}"/>
            </c:ext>
          </c:extLst>
        </c:ser>
        <c:ser>
          <c:idx val="3"/>
          <c:order val="3"/>
          <c:tx>
            <c:strRef>
              <c:f>'Talnagögn | Numerical Data'!$B$138</c:f>
              <c:strCache>
                <c:ptCount val="1"/>
                <c:pt idx="0">
                  <c:v>Other Emissions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Data'!$E$131:$AD$131</c15:sqref>
                  </c15:fullRef>
                </c:ext>
              </c:extLst>
              <c:f>'Talnagögn | Numerical Data'!$E$131:$V$131</c:f>
              <c:numCache>
                <c:formatCode>0</c:formatCode>
                <c:ptCount val="18"/>
                <c:pt idx="0">
                  <c:v>283.88073703295896</c:v>
                </c:pt>
                <c:pt idx="1">
                  <c:v>308.73464539352659</c:v>
                </c:pt>
                <c:pt idx="2">
                  <c:v>308.02966803621149</c:v>
                </c:pt>
                <c:pt idx="3">
                  <c:v>293.01549216116052</c:v>
                </c:pt>
                <c:pt idx="4">
                  <c:v>283.75050344880202</c:v>
                </c:pt>
                <c:pt idx="5">
                  <c:v>280.45500605778898</c:v>
                </c:pt>
                <c:pt idx="6">
                  <c:v>259.9436503224897</c:v>
                </c:pt>
                <c:pt idx="7">
                  <c:v>237.97107935754372</c:v>
                </c:pt>
                <c:pt idx="8">
                  <c:v>238.18718205726799</c:v>
                </c:pt>
                <c:pt idx="9">
                  <c:v>236.75247745728154</c:v>
                </c:pt>
                <c:pt idx="10">
                  <c:v>233.77189104799106</c:v>
                </c:pt>
                <c:pt idx="11">
                  <c:v>231.1105522629432</c:v>
                </c:pt>
                <c:pt idx="12">
                  <c:v>227.00267593434461</c:v>
                </c:pt>
                <c:pt idx="13">
                  <c:v>221.90737471462552</c:v>
                </c:pt>
                <c:pt idx="14">
                  <c:v>189.1851468877073</c:v>
                </c:pt>
                <c:pt idx="15">
                  <c:v>213.21215362771892</c:v>
                </c:pt>
                <c:pt idx="16">
                  <c:v>209.36419749056159</c:v>
                </c:pt>
                <c:pt idx="17">
                  <c:v>200.23536486455632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7B-4217-ADEA-7947132F0324}"/>
            </c:ext>
          </c:extLst>
        </c:ser>
        <c:ser>
          <c:idx val="4"/>
          <c:order val="4"/>
          <c:tx>
            <c:strRef>
              <c:f>'Talnagögn | Numerical Data'!$B$132</c:f>
              <c:strCache>
                <c:ptCount val="1"/>
                <c:pt idx="0">
                  <c:v>F-Gases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Data'!$E$132:$AD$132</c15:sqref>
                  </c15:fullRef>
                </c:ext>
              </c:extLst>
              <c:f>'Talnagögn | Numerical Data'!$E$132:$V$132</c:f>
              <c:numCache>
                <c:formatCode>0</c:formatCode>
                <c:ptCount val="18"/>
                <c:pt idx="0">
                  <c:v>57.201241406144838</c:v>
                </c:pt>
                <c:pt idx="1">
                  <c:v>66.268728117954964</c:v>
                </c:pt>
                <c:pt idx="2">
                  <c:v>66.94139885551283</c:v>
                </c:pt>
                <c:pt idx="3">
                  <c:v>65.619674949677176</c:v>
                </c:pt>
                <c:pt idx="4">
                  <c:v>78.815684882158905</c:v>
                </c:pt>
                <c:pt idx="5">
                  <c:v>106.63787846935243</c:v>
                </c:pt>
                <c:pt idx="6">
                  <c:v>131.33347009246177</c:v>
                </c:pt>
                <c:pt idx="7">
                  <c:v>136.5156278242512</c:v>
                </c:pt>
                <c:pt idx="8">
                  <c:v>166.67301783528774</c:v>
                </c:pt>
                <c:pt idx="9">
                  <c:v>164.47973841133989</c:v>
                </c:pt>
                <c:pt idx="10">
                  <c:v>156.82957565208963</c:v>
                </c:pt>
                <c:pt idx="11">
                  <c:v>173.66618826618588</c:v>
                </c:pt>
                <c:pt idx="12">
                  <c:v>164.60973006017312</c:v>
                </c:pt>
                <c:pt idx="13">
                  <c:v>182.49465783600516</c:v>
                </c:pt>
                <c:pt idx="14">
                  <c:v>194.40775708209762</c:v>
                </c:pt>
                <c:pt idx="15">
                  <c:v>198.16685581224471</c:v>
                </c:pt>
                <c:pt idx="16">
                  <c:v>162.47588351837697</c:v>
                </c:pt>
                <c:pt idx="17">
                  <c:v>133.26348312358914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B-4217-ADEA-7947132F0324}"/>
            </c:ext>
          </c:extLst>
        </c:ser>
        <c:ser>
          <c:idx val="5"/>
          <c:order val="5"/>
          <c:tx>
            <c:strRef>
              <c:f>'Talnagögn | Numerical Data'!$B$133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Data'!$E$133:$AD$133</c15:sqref>
                  </c15:fullRef>
                </c:ext>
              </c:extLst>
              <c:f>'Talnagögn | Numerical Data'!$E$133:$V$133</c:f>
              <c:numCache>
                <c:formatCode>0</c:formatCode>
                <c:ptCount val="18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  <c:pt idx="17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7B-4217-ADEA-7947132F0324}"/>
            </c:ext>
          </c:extLst>
        </c:ser>
        <c:ser>
          <c:idx val="6"/>
          <c:order val="6"/>
          <c:tx>
            <c:strRef>
              <c:f>'Talnagögn | Numerical Data'!$B$134</c:f>
              <c:strCache>
                <c:ptCount val="1"/>
                <c:pt idx="0">
                  <c:v>Off-Road Vehicles and Other Machinery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Data'!$E$134:$AD$134</c15:sqref>
                  </c15:fullRef>
                </c:ext>
              </c:extLst>
              <c:f>'Talnagögn | Numerical Data'!$E$134:$V$134</c:f>
              <c:numCache>
                <c:formatCode>0</c:formatCode>
                <c:ptCount val="18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215.83366248928385</c:v>
                </c:pt>
                <c:pt idx="3">
                  <c:v>208.96156893666625</c:v>
                </c:pt>
                <c:pt idx="4">
                  <c:v>145.57310735873384</c:v>
                </c:pt>
                <c:pt idx="5">
                  <c:v>116.66251837871671</c:v>
                </c:pt>
                <c:pt idx="6">
                  <c:v>106.724173287534</c:v>
                </c:pt>
                <c:pt idx="7">
                  <c:v>102.82225724651585</c:v>
                </c:pt>
                <c:pt idx="8">
                  <c:v>98.852644261966944</c:v>
                </c:pt>
                <c:pt idx="9">
                  <c:v>117.37447230447313</c:v>
                </c:pt>
                <c:pt idx="10">
                  <c:v>116.13287890779706</c:v>
                </c:pt>
                <c:pt idx="11">
                  <c:v>134.94854641811298</c:v>
                </c:pt>
                <c:pt idx="12">
                  <c:v>138.05064207733514</c:v>
                </c:pt>
                <c:pt idx="13">
                  <c:v>109.98053877254956</c:v>
                </c:pt>
                <c:pt idx="14">
                  <c:v>86.903419069836744</c:v>
                </c:pt>
                <c:pt idx="15">
                  <c:v>63.052941906921838</c:v>
                </c:pt>
                <c:pt idx="16">
                  <c:v>60.291972034396785</c:v>
                </c:pt>
                <c:pt idx="17">
                  <c:v>59.411699755651256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7B-4217-ADEA-7947132F0324}"/>
            </c:ext>
          </c:extLst>
        </c:ser>
        <c:ser>
          <c:idx val="7"/>
          <c:order val="7"/>
          <c:tx>
            <c:strRef>
              <c:f>'Talnagögn | Numerical Data'!$B$138</c:f>
              <c:strCache>
                <c:ptCount val="1"/>
                <c:pt idx="0">
                  <c:v>Other Emissions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Data'!$E$138:$AD$138</c15:sqref>
                  </c15:fullRef>
                </c:ext>
              </c:extLst>
              <c:f>'Talnagögn | Numerical Data'!$E$138:$V$138</c:f>
              <c:numCache>
                <c:formatCode>0</c:formatCode>
                <c:ptCount val="18"/>
                <c:pt idx="0">
                  <c:v>324.9736812543847</c:v>
                </c:pt>
                <c:pt idx="1">
                  <c:v>369.00394515576772</c:v>
                </c:pt>
                <c:pt idx="2">
                  <c:v>376.66601849809558</c:v>
                </c:pt>
                <c:pt idx="3">
                  <c:v>322.28674546035154</c:v>
                </c:pt>
                <c:pt idx="4">
                  <c:v>221.8167197061166</c:v>
                </c:pt>
                <c:pt idx="5">
                  <c:v>183.86574255844835</c:v>
                </c:pt>
                <c:pt idx="6">
                  <c:v>181.67478239359343</c:v>
                </c:pt>
                <c:pt idx="7">
                  <c:v>146.05080496855226</c:v>
                </c:pt>
                <c:pt idx="8">
                  <c:v>137.36473215990782</c:v>
                </c:pt>
                <c:pt idx="9">
                  <c:v>110.58016823984872</c:v>
                </c:pt>
                <c:pt idx="10">
                  <c:v>139.72729067415639</c:v>
                </c:pt>
                <c:pt idx="11">
                  <c:v>130.81104811887963</c:v>
                </c:pt>
                <c:pt idx="12">
                  <c:v>114.02079821014513</c:v>
                </c:pt>
                <c:pt idx="13">
                  <c:v>130.94225507406327</c:v>
                </c:pt>
                <c:pt idx="14">
                  <c:v>135.24101531361021</c:v>
                </c:pt>
                <c:pt idx="15">
                  <c:v>108.75456638032756</c:v>
                </c:pt>
                <c:pt idx="16">
                  <c:v>113.46719195173637</c:v>
                </c:pt>
                <c:pt idx="17">
                  <c:v>180.26900790169248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7B-4217-ADEA-7947132F0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4840800"/>
        <c:axId val="1134837560"/>
      </c:barChart>
      <c:catAx>
        <c:axId val="11348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37560"/>
        <c:crosses val="autoZero"/>
        <c:auto val="1"/>
        <c:lblAlgn val="ctr"/>
        <c:lblOffset val="100"/>
        <c:noMultiLvlLbl val="0"/>
      </c:catAx>
      <c:valAx>
        <c:axId val="1134837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3.9617809811637767E-4"/>
              <c:y val="6.45461696607616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408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0515501198146719E-2"/>
          <c:y val="0.88497588727759291"/>
          <c:w val="0.87799758740192579"/>
          <c:h val="0.11502411272240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22309529154852E-2"/>
          <c:y val="5.3519674348956922E-2"/>
          <c:w val="0.88408765551243662"/>
          <c:h val="0.74308503525517078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Data'!$B$124</c:f>
              <c:strCache>
                <c:ptCount val="1"/>
                <c:pt idx="0">
                  <c:v>Road Transportation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Data'!$E$124:$AD$124</c15:sqref>
                  </c15:fullRef>
                </c:ext>
              </c:extLst>
              <c:f>'Talnagögn | Numerical Data'!$E$124:$V$124</c:f>
              <c:numCache>
                <c:formatCode>0</c:formatCode>
                <c:ptCount val="18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901.9003205985739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859.59329867083193</c:v>
                </c:pt>
                <c:pt idx="17">
                  <c:v>925.61998746656161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2-4941-9FD9-4BE52491CF6A}"/>
            </c:ext>
          </c:extLst>
        </c:ser>
        <c:ser>
          <c:idx val="1"/>
          <c:order val="1"/>
          <c:tx>
            <c:strRef>
              <c:f>'Talnagögn | Numerical Data'!$B$129</c:f>
              <c:strCache>
                <c:ptCount val="1"/>
                <c:pt idx="0">
                  <c:v>Fishing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Data'!$E$129:$AD$129</c15:sqref>
                  </c15:fullRef>
                </c:ext>
              </c:extLst>
              <c:f>'Talnagögn | Numerical Data'!$E$129:$V$129</c:f>
              <c:numCache>
                <c:formatCode>0</c:formatCode>
                <c:ptCount val="18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614.72353826059737</c:v>
                </c:pt>
                <c:pt idx="9">
                  <c:v>606.24731041801465</c:v>
                </c:pt>
                <c:pt idx="10">
                  <c:v>621.21740588116916</c:v>
                </c:pt>
                <c:pt idx="11">
                  <c:v>518.76690503112491</c:v>
                </c:pt>
                <c:pt idx="12">
                  <c:v>530.38142924834813</c:v>
                </c:pt>
                <c:pt idx="13">
                  <c:v>546.90019133575004</c:v>
                </c:pt>
                <c:pt idx="14">
                  <c:v>518.36261174209733</c:v>
                </c:pt>
                <c:pt idx="15">
                  <c:v>509.49421478812258</c:v>
                </c:pt>
                <c:pt idx="16">
                  <c:v>569.41865140399079</c:v>
                </c:pt>
                <c:pt idx="17">
                  <c:v>481.51547449283527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2-4941-9FD9-4BE52491CF6A}"/>
            </c:ext>
          </c:extLst>
        </c:ser>
        <c:ser>
          <c:idx val="2"/>
          <c:order val="2"/>
          <c:tx>
            <c:strRef>
              <c:f>'Talnagögn | Numerical Data'!$B$130</c:f>
              <c:strCache>
                <c:ptCount val="1"/>
                <c:pt idx="0">
                  <c:v>Agriculture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Data'!$E$130:$AD$130</c15:sqref>
                  </c15:fullRef>
                </c:ext>
              </c:extLst>
              <c:f>'Talnagögn | Numerical Data'!$E$130:$V$130</c:f>
              <c:numCache>
                <c:formatCode>0</c:formatCode>
                <c:ptCount val="18"/>
                <c:pt idx="0">
                  <c:v>603.84405728721583</c:v>
                </c:pt>
                <c:pt idx="1">
                  <c:v>629.87706901243962</c:v>
                </c:pt>
                <c:pt idx="2">
                  <c:v>646.68158051869307</c:v>
                </c:pt>
                <c:pt idx="3">
                  <c:v>663.14525544876005</c:v>
                </c:pt>
                <c:pt idx="4">
                  <c:v>653.49299000944347</c:v>
                </c:pt>
                <c:pt idx="5">
                  <c:v>639.63038393196609</c:v>
                </c:pt>
                <c:pt idx="6">
                  <c:v>637.68760033879005</c:v>
                </c:pt>
                <c:pt idx="7">
                  <c:v>632.56663394474219</c:v>
                </c:pt>
                <c:pt idx="8">
                  <c:v>616.94086680330463</c:v>
                </c:pt>
                <c:pt idx="9">
                  <c:v>661.09304047722981</c:v>
                </c:pt>
                <c:pt idx="10">
                  <c:v>650.33098507062186</c:v>
                </c:pt>
                <c:pt idx="11">
                  <c:v>650.24351923079553</c:v>
                </c:pt>
                <c:pt idx="12">
                  <c:v>651.07884376655443</c:v>
                </c:pt>
                <c:pt idx="13">
                  <c:v>628.29735478720954</c:v>
                </c:pt>
                <c:pt idx="14">
                  <c:v>610.90561980249811</c:v>
                </c:pt>
                <c:pt idx="15">
                  <c:v>609.48364614886987</c:v>
                </c:pt>
                <c:pt idx="16">
                  <c:v>612.74653429160969</c:v>
                </c:pt>
                <c:pt idx="17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2-4941-9FD9-4BE52491CF6A}"/>
            </c:ext>
          </c:extLst>
        </c:ser>
        <c:ser>
          <c:idx val="3"/>
          <c:order val="3"/>
          <c:tx>
            <c:strRef>
              <c:f>'Talnagögn | Numerical Data'!$B$131</c:f>
              <c:strCache>
                <c:ptCount val="1"/>
                <c:pt idx="0">
                  <c:v>Solid Waste Disposal on 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Data'!$E$131:$AD$131</c15:sqref>
                  </c15:fullRef>
                </c:ext>
              </c:extLst>
              <c:f>'Talnagögn | Numerical Data'!$E$131:$V$131</c:f>
              <c:numCache>
                <c:formatCode>0</c:formatCode>
                <c:ptCount val="18"/>
                <c:pt idx="0">
                  <c:v>283.88073703295896</c:v>
                </c:pt>
                <c:pt idx="1">
                  <c:v>308.73464539352659</c:v>
                </c:pt>
                <c:pt idx="2">
                  <c:v>308.02966803621149</c:v>
                </c:pt>
                <c:pt idx="3">
                  <c:v>293.01549216116052</c:v>
                </c:pt>
                <c:pt idx="4">
                  <c:v>283.75050344880202</c:v>
                </c:pt>
                <c:pt idx="5">
                  <c:v>280.45500605778898</c:v>
                </c:pt>
                <c:pt idx="6">
                  <c:v>259.9436503224897</c:v>
                </c:pt>
                <c:pt idx="7">
                  <c:v>237.97107935754372</c:v>
                </c:pt>
                <c:pt idx="8">
                  <c:v>238.18718205726799</c:v>
                </c:pt>
                <c:pt idx="9">
                  <c:v>236.75247745728154</c:v>
                </c:pt>
                <c:pt idx="10">
                  <c:v>233.77189104799106</c:v>
                </c:pt>
                <c:pt idx="11">
                  <c:v>231.1105522629432</c:v>
                </c:pt>
                <c:pt idx="12">
                  <c:v>227.00267593434461</c:v>
                </c:pt>
                <c:pt idx="13">
                  <c:v>221.90737471462552</c:v>
                </c:pt>
                <c:pt idx="14">
                  <c:v>189.1851468877073</c:v>
                </c:pt>
                <c:pt idx="15">
                  <c:v>213.21215362771892</c:v>
                </c:pt>
                <c:pt idx="16">
                  <c:v>209.36419749056159</c:v>
                </c:pt>
                <c:pt idx="17">
                  <c:v>200.23536486455632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22-4941-9FD9-4BE52491CF6A}"/>
            </c:ext>
          </c:extLst>
        </c:ser>
        <c:ser>
          <c:idx val="4"/>
          <c:order val="4"/>
          <c:tx>
            <c:strRef>
              <c:f>'Talnagögn | Numerical Data'!$B$132</c:f>
              <c:strCache>
                <c:ptCount val="1"/>
                <c:pt idx="0">
                  <c:v>F-Gases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Data'!$E$132:$AD$132</c15:sqref>
                  </c15:fullRef>
                </c:ext>
              </c:extLst>
              <c:f>'Talnagögn | Numerical Data'!$E$132:$V$132</c:f>
              <c:numCache>
                <c:formatCode>0</c:formatCode>
                <c:ptCount val="18"/>
                <c:pt idx="0">
                  <c:v>57.201241406144838</c:v>
                </c:pt>
                <c:pt idx="1">
                  <c:v>66.268728117954964</c:v>
                </c:pt>
                <c:pt idx="2">
                  <c:v>66.94139885551283</c:v>
                </c:pt>
                <c:pt idx="3">
                  <c:v>65.619674949677176</c:v>
                </c:pt>
                <c:pt idx="4">
                  <c:v>78.815684882158905</c:v>
                </c:pt>
                <c:pt idx="5">
                  <c:v>106.63787846935243</c:v>
                </c:pt>
                <c:pt idx="6">
                  <c:v>131.33347009246177</c:v>
                </c:pt>
                <c:pt idx="7">
                  <c:v>136.5156278242512</c:v>
                </c:pt>
                <c:pt idx="8">
                  <c:v>166.67301783528774</c:v>
                </c:pt>
                <c:pt idx="9">
                  <c:v>164.47973841133989</c:v>
                </c:pt>
                <c:pt idx="10">
                  <c:v>156.82957565208963</c:v>
                </c:pt>
                <c:pt idx="11">
                  <c:v>173.66618826618588</c:v>
                </c:pt>
                <c:pt idx="12">
                  <c:v>164.60973006017312</c:v>
                </c:pt>
                <c:pt idx="13">
                  <c:v>182.49465783600516</c:v>
                </c:pt>
                <c:pt idx="14">
                  <c:v>194.40775708209762</c:v>
                </c:pt>
                <c:pt idx="15">
                  <c:v>198.16685581224471</c:v>
                </c:pt>
                <c:pt idx="16">
                  <c:v>162.47588351837697</c:v>
                </c:pt>
                <c:pt idx="17">
                  <c:v>133.26348312358914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22-4941-9FD9-4BE52491CF6A}"/>
            </c:ext>
          </c:extLst>
        </c:ser>
        <c:ser>
          <c:idx val="5"/>
          <c:order val="5"/>
          <c:tx>
            <c:strRef>
              <c:f>'Talnagögn | Numerical Data'!$B$133</c:f>
              <c:strCache>
                <c:ptCount val="1"/>
                <c:pt idx="0">
                  <c:v>Geothermal Energy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Data'!$E$133:$AD$133</c15:sqref>
                  </c15:fullRef>
                </c:ext>
              </c:extLst>
              <c:f>'Talnagögn | Numerical Data'!$E$133:$V$133</c:f>
              <c:numCache>
                <c:formatCode>0</c:formatCode>
                <c:ptCount val="18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  <c:pt idx="17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22-4941-9FD9-4BE52491CF6A}"/>
            </c:ext>
          </c:extLst>
        </c:ser>
        <c:ser>
          <c:idx val="6"/>
          <c:order val="6"/>
          <c:tx>
            <c:strRef>
              <c:f>'Talnagögn | Numerical Data'!$B$134</c:f>
              <c:strCache>
                <c:ptCount val="1"/>
                <c:pt idx="0">
                  <c:v>Off-Road Vehicles and Other Machinery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Data'!$E$134:$AD$134</c15:sqref>
                  </c15:fullRef>
                </c:ext>
              </c:extLst>
              <c:f>'Talnagögn | Numerical Data'!$E$134:$V$134</c:f>
              <c:numCache>
                <c:formatCode>0</c:formatCode>
                <c:ptCount val="18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215.83366248928385</c:v>
                </c:pt>
                <c:pt idx="3">
                  <c:v>208.96156893666625</c:v>
                </c:pt>
                <c:pt idx="4">
                  <c:v>145.57310735873384</c:v>
                </c:pt>
                <c:pt idx="5">
                  <c:v>116.66251837871671</c:v>
                </c:pt>
                <c:pt idx="6">
                  <c:v>106.724173287534</c:v>
                </c:pt>
                <c:pt idx="7">
                  <c:v>102.82225724651585</c:v>
                </c:pt>
                <c:pt idx="8">
                  <c:v>98.852644261966944</c:v>
                </c:pt>
                <c:pt idx="9">
                  <c:v>117.37447230447313</c:v>
                </c:pt>
                <c:pt idx="10">
                  <c:v>116.13287890779706</c:v>
                </c:pt>
                <c:pt idx="11">
                  <c:v>134.94854641811298</c:v>
                </c:pt>
                <c:pt idx="12">
                  <c:v>138.05064207733514</c:v>
                </c:pt>
                <c:pt idx="13">
                  <c:v>109.98053877254956</c:v>
                </c:pt>
                <c:pt idx="14">
                  <c:v>86.903419069836744</c:v>
                </c:pt>
                <c:pt idx="15">
                  <c:v>63.052941906921838</c:v>
                </c:pt>
                <c:pt idx="16">
                  <c:v>60.291972034396785</c:v>
                </c:pt>
                <c:pt idx="17">
                  <c:v>59.411699755651256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22-4941-9FD9-4BE52491CF6A}"/>
            </c:ext>
          </c:extLst>
        </c:ser>
        <c:ser>
          <c:idx val="7"/>
          <c:order val="7"/>
          <c:tx>
            <c:strRef>
              <c:f>'Talnagögn | Numerical Data'!$B$138</c:f>
              <c:strCache>
                <c:ptCount val="1"/>
                <c:pt idx="0">
                  <c:v>Other Emissions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Data'!$E$138:$AD$138</c15:sqref>
                  </c15:fullRef>
                </c:ext>
              </c:extLst>
              <c:f>'Talnagögn | Numerical Data'!$E$138:$V$138</c:f>
              <c:numCache>
                <c:formatCode>0</c:formatCode>
                <c:ptCount val="18"/>
                <c:pt idx="0">
                  <c:v>324.9736812543847</c:v>
                </c:pt>
                <c:pt idx="1">
                  <c:v>369.00394515576772</c:v>
                </c:pt>
                <c:pt idx="2">
                  <c:v>376.66601849809558</c:v>
                </c:pt>
                <c:pt idx="3">
                  <c:v>322.28674546035154</c:v>
                </c:pt>
                <c:pt idx="4">
                  <c:v>221.8167197061166</c:v>
                </c:pt>
                <c:pt idx="5">
                  <c:v>183.86574255844835</c:v>
                </c:pt>
                <c:pt idx="6">
                  <c:v>181.67478239359343</c:v>
                </c:pt>
                <c:pt idx="7">
                  <c:v>146.05080496855226</c:v>
                </c:pt>
                <c:pt idx="8">
                  <c:v>137.36473215990782</c:v>
                </c:pt>
                <c:pt idx="9">
                  <c:v>110.58016823984872</c:v>
                </c:pt>
                <c:pt idx="10">
                  <c:v>139.72729067415639</c:v>
                </c:pt>
                <c:pt idx="11">
                  <c:v>130.81104811887963</c:v>
                </c:pt>
                <c:pt idx="12">
                  <c:v>114.02079821014513</c:v>
                </c:pt>
                <c:pt idx="13">
                  <c:v>130.94225507406327</c:v>
                </c:pt>
                <c:pt idx="14">
                  <c:v>135.24101531361021</c:v>
                </c:pt>
                <c:pt idx="15">
                  <c:v>108.75456638032756</c:v>
                </c:pt>
                <c:pt idx="16">
                  <c:v>113.46719195173637</c:v>
                </c:pt>
                <c:pt idx="17">
                  <c:v>180.26900790169248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22-4941-9FD9-4BE52491C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840800"/>
        <c:axId val="1134837560"/>
      </c:lineChart>
      <c:catAx>
        <c:axId val="11348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37560"/>
        <c:crosses val="autoZero"/>
        <c:auto val="1"/>
        <c:lblAlgn val="ctr"/>
        <c:lblOffset val="100"/>
        <c:noMultiLvlLbl val="0"/>
      </c:catAx>
      <c:valAx>
        <c:axId val="1134837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1.7151195845809806E-3"/>
              <c:y val="7.04267363457741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88734878811823"/>
          <c:y val="0.90174185721806399"/>
          <c:w val="0.80163100364745365"/>
          <c:h val="9.8258142781935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00713653174976E-2"/>
          <c:y val="3.2161574074074079E-2"/>
          <c:w val="0.8964063395322186"/>
          <c:h val="0.80331921296296305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Data'!$B$125</c:f>
              <c:strCache>
                <c:ptCount val="1"/>
                <c:pt idx="0">
                  <c:v>Cars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| Numerical Data'!$E$125:$V$125</c:f>
              <c:numCache>
                <c:formatCode>0</c:formatCode>
                <c:ptCount val="18"/>
                <c:pt idx="0">
                  <c:v>576.84508928023104</c:v>
                </c:pt>
                <c:pt idx="1">
                  <c:v>586.6833821751211</c:v>
                </c:pt>
                <c:pt idx="2">
                  <c:v>597.22032675328001</c:v>
                </c:pt>
                <c:pt idx="3">
                  <c:v>586.56719402800866</c:v>
                </c:pt>
                <c:pt idx="4">
                  <c:v>576.14070665338102</c:v>
                </c:pt>
                <c:pt idx="5">
                  <c:v>577.05755422771836</c:v>
                </c:pt>
                <c:pt idx="6">
                  <c:v>580.01290105739804</c:v>
                </c:pt>
                <c:pt idx="7">
                  <c:v>562.3822927899123</c:v>
                </c:pt>
                <c:pt idx="8">
                  <c:v>555.73621331544473</c:v>
                </c:pt>
                <c:pt idx="9">
                  <c:v>531.00951124210292</c:v>
                </c:pt>
                <c:pt idx="10">
                  <c:v>527.12905331152444</c:v>
                </c:pt>
                <c:pt idx="11">
                  <c:v>587.6013961451381</c:v>
                </c:pt>
                <c:pt idx="12">
                  <c:v>657.16813506988217</c:v>
                </c:pt>
                <c:pt idx="13">
                  <c:v>696.5570832564473</c:v>
                </c:pt>
                <c:pt idx="14">
                  <c:v>654.92214554751581</c:v>
                </c:pt>
                <c:pt idx="15">
                  <c:v>560.04604083292975</c:v>
                </c:pt>
                <c:pt idx="16">
                  <c:v>546.64292255684234</c:v>
                </c:pt>
                <c:pt idx="17">
                  <c:v>580.48216768494422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A-4DA0-853E-7A77A60EEBD5}"/>
            </c:ext>
          </c:extLst>
        </c:ser>
        <c:ser>
          <c:idx val="1"/>
          <c:order val="1"/>
          <c:tx>
            <c:strRef>
              <c:f>'Talnagögn | Numerical Data'!$B$126</c:f>
              <c:strCache>
                <c:ptCount val="1"/>
                <c:pt idx="0">
                  <c:v>Light Duty Trucks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| Numerical Data'!$E$126:$V$126</c:f>
              <c:numCache>
                <c:formatCode>0</c:formatCode>
                <c:ptCount val="18"/>
                <c:pt idx="0">
                  <c:v>52.803509626746802</c:v>
                </c:pt>
                <c:pt idx="1">
                  <c:v>85.629836102705809</c:v>
                </c:pt>
                <c:pt idx="2">
                  <c:v>99.871589192607686</c:v>
                </c:pt>
                <c:pt idx="3">
                  <c:v>99.742174865218416</c:v>
                </c:pt>
                <c:pt idx="4">
                  <c:v>88.542475788184859</c:v>
                </c:pt>
                <c:pt idx="5">
                  <c:v>93.924477387415664</c:v>
                </c:pt>
                <c:pt idx="6">
                  <c:v>99.817294019648216</c:v>
                </c:pt>
                <c:pt idx="7">
                  <c:v>96.74434483271969</c:v>
                </c:pt>
                <c:pt idx="8">
                  <c:v>92.760856330681975</c:v>
                </c:pt>
                <c:pt idx="9">
                  <c:v>80.564387806113928</c:v>
                </c:pt>
                <c:pt idx="10">
                  <c:v>74.714628700075636</c:v>
                </c:pt>
                <c:pt idx="11">
                  <c:v>87.558456280530962</c:v>
                </c:pt>
                <c:pt idx="12">
                  <c:v>83.506150029914409</c:v>
                </c:pt>
                <c:pt idx="13">
                  <c:v>71.453498995366459</c:v>
                </c:pt>
                <c:pt idx="14">
                  <c:v>89.13706289123958</c:v>
                </c:pt>
                <c:pt idx="15">
                  <c:v>87.456772468621736</c:v>
                </c:pt>
                <c:pt idx="16">
                  <c:v>94.522784333300507</c:v>
                </c:pt>
                <c:pt idx="17">
                  <c:v>102.94475351307777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A-4DA0-853E-7A77A60EEBD5}"/>
            </c:ext>
          </c:extLst>
        </c:ser>
        <c:ser>
          <c:idx val="2"/>
          <c:order val="2"/>
          <c:tx>
            <c:strRef>
              <c:f>'Talnagögn | Numerical Data'!$B$127</c:f>
              <c:strCache>
                <c:ptCount val="1"/>
                <c:pt idx="0">
                  <c:v>Heavy Duty Trucks and Buses 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| Numerical Data'!$E$127:$V$127</c:f>
              <c:numCache>
                <c:formatCode>0</c:formatCode>
                <c:ptCount val="18"/>
                <c:pt idx="0">
                  <c:v>141.85846451003536</c:v>
                </c:pt>
                <c:pt idx="1">
                  <c:v>205.31997120130282</c:v>
                </c:pt>
                <c:pt idx="2">
                  <c:v>210.29806191518469</c:v>
                </c:pt>
                <c:pt idx="3">
                  <c:v>166.11686611253495</c:v>
                </c:pt>
                <c:pt idx="4">
                  <c:v>187.99246858946074</c:v>
                </c:pt>
                <c:pt idx="5">
                  <c:v>134.0745626125329</c:v>
                </c:pt>
                <c:pt idx="6">
                  <c:v>106.93163043168033</c:v>
                </c:pt>
                <c:pt idx="7">
                  <c:v>122.00089351493756</c:v>
                </c:pt>
                <c:pt idx="8">
                  <c:v>147.18336446924255</c:v>
                </c:pt>
                <c:pt idx="9">
                  <c:v>183.17121283140824</c:v>
                </c:pt>
                <c:pt idx="10">
                  <c:v>215.29339939425483</c:v>
                </c:pt>
                <c:pt idx="11">
                  <c:v>216.51833419894641</c:v>
                </c:pt>
                <c:pt idx="12">
                  <c:v>206.26549645954557</c:v>
                </c:pt>
                <c:pt idx="13">
                  <c:v>200.8689526683915</c:v>
                </c:pt>
                <c:pt idx="14">
                  <c:v>210.99126327581757</c:v>
                </c:pt>
                <c:pt idx="15">
                  <c:v>181.79185651541934</c:v>
                </c:pt>
                <c:pt idx="16">
                  <c:v>217.29098597594589</c:v>
                </c:pt>
                <c:pt idx="17">
                  <c:v>240.95744394345471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A-4DA0-853E-7A77A60EEBD5}"/>
            </c:ext>
          </c:extLst>
        </c:ser>
        <c:ser>
          <c:idx val="3"/>
          <c:order val="3"/>
          <c:tx>
            <c:strRef>
              <c:f>'Talnagögn | Numerical Data'!$B$128</c:f>
              <c:strCache>
                <c:ptCount val="1"/>
                <c:pt idx="0">
                  <c:v>Motorcycles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| Numerical Data'!$E$128:$V$128</c:f>
              <c:numCache>
                <c:formatCode>0</c:formatCode>
                <c:ptCount val="18"/>
                <c:pt idx="0">
                  <c:v>3.4476427207896054</c:v>
                </c:pt>
                <c:pt idx="1">
                  <c:v>5.778255502577478</c:v>
                </c:pt>
                <c:pt idx="2">
                  <c:v>7.527154675274903</c:v>
                </c:pt>
                <c:pt idx="3">
                  <c:v>8.7515343995475661</c:v>
                </c:pt>
                <c:pt idx="4">
                  <c:v>9.2932938989919904</c:v>
                </c:pt>
                <c:pt idx="5">
                  <c:v>9.3957057114997156</c:v>
                </c:pt>
                <c:pt idx="6">
                  <c:v>9.2956910443761824</c:v>
                </c:pt>
                <c:pt idx="7">
                  <c:v>9.4848850925101171</c:v>
                </c:pt>
                <c:pt idx="8">
                  <c:v>9.3996559639455981</c:v>
                </c:pt>
                <c:pt idx="9">
                  <c:v>9.4506858604981101</c:v>
                </c:pt>
                <c:pt idx="10">
                  <c:v>9.6564453793222693</c:v>
                </c:pt>
                <c:pt idx="11">
                  <c:v>10.222133973958453</c:v>
                </c:pt>
                <c:pt idx="12">
                  <c:v>4.6031558386938558</c:v>
                </c:pt>
                <c:pt idx="13">
                  <c:v>8.1838836137974837</c:v>
                </c:pt>
                <c:pt idx="14">
                  <c:v>1.6753718155178188</c:v>
                </c:pt>
                <c:pt idx="15">
                  <c:v>1.2864782466505322</c:v>
                </c:pt>
                <c:pt idx="16">
                  <c:v>1.1366058047432801</c:v>
                </c:pt>
                <c:pt idx="17">
                  <c:v>1.2356223250849014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CA-4DA0-853E-7A77A60EE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112760"/>
        <c:axId val="781115640"/>
      </c:lineChart>
      <c:catAx>
        <c:axId val="781112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115640"/>
        <c:crosses val="autoZero"/>
        <c:auto val="1"/>
        <c:lblAlgn val="ctr"/>
        <c:lblOffset val="100"/>
        <c:noMultiLvlLbl val="0"/>
      </c:catAx>
      <c:valAx>
        <c:axId val="78111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3.307808511746627E-3"/>
              <c:y val="9.89835648148148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11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13160910558942"/>
          <c:y val="0.95059421296296298"/>
          <c:w val="0.58373665156013965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1.6043981481481482E-2"/>
          <c:w val="0.88777295931655986"/>
          <c:h val="0.8267789351851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Data'!$A$113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rgbClr val="008AAC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Data'!$E$113:$AD$113</c15:sqref>
                  </c15:fullRef>
                </c:ext>
              </c:extLst>
              <c:f>'Talnagögn | Numerical Data'!$E$113:$V$113</c:f>
              <c:numCache>
                <c:formatCode>0</c:formatCode>
                <c:ptCount val="18"/>
                <c:pt idx="0">
                  <c:v>2101.228562914574</c:v>
                </c:pt>
                <c:pt idx="1">
                  <c:v>2168.0618227365048</c:v>
                </c:pt>
                <c:pt idx="2">
                  <c:v>2315.4896299396532</c:v>
                </c:pt>
                <c:pt idx="3">
                  <c:v>2183.5659275098005</c:v>
                </c:pt>
                <c:pt idx="4">
                  <c:v>2095.0864152077434</c:v>
                </c:pt>
                <c:pt idx="5">
                  <c:v>1983.7459856724531</c:v>
                </c:pt>
                <c:pt idx="6">
                  <c:v>1862.6569704630401</c:v>
                </c:pt>
                <c:pt idx="7">
                  <c:v>1819.0181059295626</c:v>
                </c:pt>
                <c:pt idx="8">
                  <c:v>1789.5319754174848</c:v>
                </c:pt>
                <c:pt idx="9">
                  <c:v>1781.3712577696565</c:v>
                </c:pt>
                <c:pt idx="10">
                  <c:v>1825.4316396461095</c:v>
                </c:pt>
                <c:pt idx="11">
                  <c:v>1794.0111040959296</c:v>
                </c:pt>
                <c:pt idx="12">
                  <c:v>1836.371093230046</c:v>
                </c:pt>
                <c:pt idx="13">
                  <c:v>1874.405995286477</c:v>
                </c:pt>
                <c:pt idx="14">
                  <c:v>1815.3762680994535</c:v>
                </c:pt>
                <c:pt idx="15">
                  <c:v>1643.5958869169394</c:v>
                </c:pt>
                <c:pt idx="16">
                  <c:v>1732.8552005286149</c:v>
                </c:pt>
                <c:pt idx="17">
                  <c:v>1787.638506425619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1-435B-9BDE-05B42512DB99}"/>
            </c:ext>
          </c:extLst>
        </c:ser>
        <c:ser>
          <c:idx val="1"/>
          <c:order val="1"/>
          <c:tx>
            <c:strRef>
              <c:f>'Talnagögn | Numerical Data'!$A$114</c:f>
              <c:strCache>
                <c:ptCount val="1"/>
                <c:pt idx="0">
                  <c:v>Iðnaður</c:v>
                </c:pt>
              </c:strCache>
            </c:strRef>
          </c:tx>
          <c:spPr>
            <a:solidFill>
              <a:srgbClr val="FFD44B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Data'!$E$114:$AD$114</c15:sqref>
                  </c15:fullRef>
                </c:ext>
              </c:extLst>
              <c:f>'Talnagögn | Numerical Data'!$E$114:$V$114</c:f>
              <c:numCache>
                <c:formatCode>0</c:formatCode>
                <c:ptCount val="18"/>
                <c:pt idx="0">
                  <c:v>128.84860532302389</c:v>
                </c:pt>
                <c:pt idx="1">
                  <c:v>146.14869461976468</c:v>
                </c:pt>
                <c:pt idx="2">
                  <c:v>149.33701269891003</c:v>
                </c:pt>
                <c:pt idx="3">
                  <c:v>143.8883958244287</c:v>
                </c:pt>
                <c:pt idx="4">
                  <c:v>122.97928932220043</c:v>
                </c:pt>
                <c:pt idx="5">
                  <c:v>133.9837503105739</c:v>
                </c:pt>
                <c:pt idx="6">
                  <c:v>167.16770662410477</c:v>
                </c:pt>
                <c:pt idx="7">
                  <c:v>155.25058927596069</c:v>
                </c:pt>
                <c:pt idx="8">
                  <c:v>182.84587286953047</c:v>
                </c:pt>
                <c:pt idx="9">
                  <c:v>180.13182401838594</c:v>
                </c:pt>
                <c:pt idx="10">
                  <c:v>172.02088350626468</c:v>
                </c:pt>
                <c:pt idx="11">
                  <c:v>188.51108236403002</c:v>
                </c:pt>
                <c:pt idx="12">
                  <c:v>180.21367205880574</c:v>
                </c:pt>
                <c:pt idx="13">
                  <c:v>200.45192969506593</c:v>
                </c:pt>
                <c:pt idx="14">
                  <c:v>210.044292482223</c:v>
                </c:pt>
                <c:pt idx="15">
                  <c:v>214.7617378717141</c:v>
                </c:pt>
                <c:pt idx="16">
                  <c:v>178.7863282294104</c:v>
                </c:pt>
                <c:pt idx="17">
                  <c:v>149.33682192340325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1-435B-9BDE-05B42512DB99}"/>
            </c:ext>
          </c:extLst>
        </c:ser>
        <c:ser>
          <c:idx val="2"/>
          <c:order val="2"/>
          <c:tx>
            <c:strRef>
              <c:f>'Talnagögn | Numerical Data'!$A$115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rgbClr val="85509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Data'!$E$115:$AD$115</c15:sqref>
                  </c15:fullRef>
                </c:ext>
              </c:extLst>
              <c:f>'Talnagögn | Numerical Data'!$E$115:$V$115</c:f>
              <c:numCache>
                <c:formatCode>0</c:formatCode>
                <c:ptCount val="18"/>
                <c:pt idx="0">
                  <c:v>603.84405728721583</c:v>
                </c:pt>
                <c:pt idx="1">
                  <c:v>629.87706901243962</c:v>
                </c:pt>
                <c:pt idx="2">
                  <c:v>646.68158051869307</c:v>
                </c:pt>
                <c:pt idx="3">
                  <c:v>663.14525544876005</c:v>
                </c:pt>
                <c:pt idx="4">
                  <c:v>653.49299000944347</c:v>
                </c:pt>
                <c:pt idx="5">
                  <c:v>639.63038393196609</c:v>
                </c:pt>
                <c:pt idx="6">
                  <c:v>637.68760033879005</c:v>
                </c:pt>
                <c:pt idx="7">
                  <c:v>632.56663394474219</c:v>
                </c:pt>
                <c:pt idx="8">
                  <c:v>616.94086680330463</c:v>
                </c:pt>
                <c:pt idx="9">
                  <c:v>661.09304047722981</c:v>
                </c:pt>
                <c:pt idx="10">
                  <c:v>650.33098507062186</c:v>
                </c:pt>
                <c:pt idx="11">
                  <c:v>650.24351923079553</c:v>
                </c:pt>
                <c:pt idx="12">
                  <c:v>651.07884376655443</c:v>
                </c:pt>
                <c:pt idx="13">
                  <c:v>628.29735478720954</c:v>
                </c:pt>
                <c:pt idx="14">
                  <c:v>610.90561980249811</c:v>
                </c:pt>
                <c:pt idx="15">
                  <c:v>609.48364614886987</c:v>
                </c:pt>
                <c:pt idx="16">
                  <c:v>612.74653429160969</c:v>
                </c:pt>
                <c:pt idx="17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1-435B-9BDE-05B42512DB99}"/>
            </c:ext>
          </c:extLst>
        </c:ser>
        <c:ser>
          <c:idx val="3"/>
          <c:order val="3"/>
          <c:tx>
            <c:strRef>
              <c:f>'Talnagögn | Numerical Data'!$A$116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Data'!$E$112:$V$112</c15:sqref>
                  </c15:fullRef>
                </c:ext>
              </c:extLst>
              <c:f>'Talnagögn | Numerical Data'!$E$112:$V$112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Data'!$E$116:$AD$116</c15:sqref>
                  </c15:fullRef>
                </c:ext>
              </c:extLst>
              <c:f>'Talnagögn | Numerical Data'!$E$116:$V$116</c:f>
              <c:numCache>
                <c:formatCode>0</c:formatCode>
                <c:ptCount val="18"/>
                <c:pt idx="0">
                  <c:v>309.53893147492948</c:v>
                </c:pt>
                <c:pt idx="1">
                  <c:v>333.13526984570194</c:v>
                </c:pt>
                <c:pt idx="2">
                  <c:v>336.59809645653598</c:v>
                </c:pt>
                <c:pt idx="3">
                  <c:v>319.07552636085347</c:v>
                </c:pt>
                <c:pt idx="4">
                  <c:v>309.24594884471435</c:v>
                </c:pt>
                <c:pt idx="5">
                  <c:v>305.67595447528646</c:v>
                </c:pt>
                <c:pt idx="6">
                  <c:v>286.53952541116678</c:v>
                </c:pt>
                <c:pt idx="7">
                  <c:v>266.22595098804709</c:v>
                </c:pt>
                <c:pt idx="8">
                  <c:v>265.52935636732673</c:v>
                </c:pt>
                <c:pt idx="9">
                  <c:v>265.57340278303883</c:v>
                </c:pt>
                <c:pt idx="10">
                  <c:v>264.57336579600678</c:v>
                </c:pt>
                <c:pt idx="11">
                  <c:v>260.82777266230755</c:v>
                </c:pt>
                <c:pt idx="12">
                  <c:v>258.41364763953004</c:v>
                </c:pt>
                <c:pt idx="13">
                  <c:v>253.71551128545298</c:v>
                </c:pt>
                <c:pt idx="14">
                  <c:v>222.02369345705489</c:v>
                </c:pt>
                <c:pt idx="15">
                  <c:v>244.09309579030295</c:v>
                </c:pt>
                <c:pt idx="16">
                  <c:v>242.67746631186964</c:v>
                </c:pt>
                <c:pt idx="17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31-435B-9BDE-05B42512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2347632"/>
        <c:axId val="1072345832"/>
      </c:barChart>
      <c:catAx>
        <c:axId val="107234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45832"/>
        <c:crosses val="autoZero"/>
        <c:auto val="1"/>
        <c:lblAlgn val="ctr"/>
        <c:lblOffset val="100"/>
        <c:noMultiLvlLbl val="0"/>
      </c:catAx>
      <c:valAx>
        <c:axId val="10723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9.1656018518518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514247017763192"/>
          <c:y val="0.947654398148148"/>
          <c:w val="0.36971505964473617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LULUCF 2022 Emissions</a:t>
            </a:r>
          </a:p>
        </c:rich>
      </c:tx>
      <c:layout>
        <c:manualLayout>
          <c:xMode val="edge"/>
          <c:yMode val="edge"/>
          <c:x val="0.67309685944244035"/>
          <c:y val="5.2291805227436657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D-4C68-A44C-5E9E4A255D4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0D-4C68-A44C-5E9E4A255D4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0D-4C68-A44C-5E9E4A255D4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0D-4C68-A44C-5E9E4A255D44}"/>
              </c:ext>
            </c:extLst>
          </c:dPt>
          <c:cat>
            <c:strRef>
              <c:f>'Talnagögn | Numerical Data'!$B$159:$B$163</c:f>
              <c:strCache>
                <c:ptCount val="5"/>
                <c:pt idx="0">
                  <c:v>Forest Land</c:v>
                </c:pt>
                <c:pt idx="1">
                  <c:v>Cropland</c:v>
                </c:pt>
                <c:pt idx="2">
                  <c:v>Grassland</c:v>
                </c:pt>
                <c:pt idx="3">
                  <c:v>Wetlands</c:v>
                </c:pt>
                <c:pt idx="4">
                  <c:v>Other</c:v>
                </c:pt>
              </c:strCache>
            </c:strRef>
          </c:cat>
          <c:val>
            <c:numRef>
              <c:f>'Talnagögn | Numerical Data'!$V$159:$V$163</c:f>
              <c:numCache>
                <c:formatCode>0</c:formatCode>
                <c:ptCount val="5"/>
                <c:pt idx="0">
                  <c:v>-505.44650890364835</c:v>
                </c:pt>
                <c:pt idx="1">
                  <c:v>1437.3311790413859</c:v>
                </c:pt>
                <c:pt idx="2">
                  <c:v>5971.2075032824032</c:v>
                </c:pt>
                <c:pt idx="3">
                  <c:v>845.18894352076757</c:v>
                </c:pt>
                <c:pt idx="4">
                  <c:v>8.7449943041056031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0D-4C68-A44C-5E9E4A255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1200768"/>
        <c:axId val="1441200408"/>
      </c:barChart>
      <c:catAx>
        <c:axId val="144120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200408"/>
        <c:crosses val="autoZero"/>
        <c:auto val="1"/>
        <c:lblAlgn val="ctr"/>
        <c:lblOffset val="100"/>
        <c:noMultiLvlLbl val="0"/>
      </c:catAx>
      <c:valAx>
        <c:axId val="144120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0.34450833333333336"/>
              <c:y val="0.94964097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20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8880208333334"/>
          <c:y val="2.9398148148148149E-2"/>
          <c:w val="0.87332109375"/>
          <c:h val="0.826661342592592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Data'!$B$159</c:f>
              <c:strCache>
                <c:ptCount val="1"/>
                <c:pt idx="0">
                  <c:v>Forest Land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Data'!$E$159:$V$159</c:f>
              <c:numCache>
                <c:formatCode>0</c:formatCode>
                <c:ptCount val="18"/>
                <c:pt idx="0">
                  <c:v>-140.43493512677301</c:v>
                </c:pt>
                <c:pt idx="1">
                  <c:v>-147.04711815079548</c:v>
                </c:pt>
                <c:pt idx="2">
                  <c:v>-264.70538743421685</c:v>
                </c:pt>
                <c:pt idx="3">
                  <c:v>-268.4834503660727</c:v>
                </c:pt>
                <c:pt idx="4">
                  <c:v>-281.24079191955349</c:v>
                </c:pt>
                <c:pt idx="5">
                  <c:v>-304.0300090648667</c:v>
                </c:pt>
                <c:pt idx="6">
                  <c:v>-331.19914807645483</c:v>
                </c:pt>
                <c:pt idx="7">
                  <c:v>-342.18526714716756</c:v>
                </c:pt>
                <c:pt idx="8">
                  <c:v>-359.89311935679069</c:v>
                </c:pt>
                <c:pt idx="9">
                  <c:v>-383.37873811819355</c:v>
                </c:pt>
                <c:pt idx="10">
                  <c:v>-408.37654035777763</c:v>
                </c:pt>
                <c:pt idx="11">
                  <c:v>-432.4409672710633</c:v>
                </c:pt>
                <c:pt idx="12">
                  <c:v>-470.3433401124887</c:v>
                </c:pt>
                <c:pt idx="13">
                  <c:v>-499.64259367922585</c:v>
                </c:pt>
                <c:pt idx="14">
                  <c:v>-501.14654964259813</c:v>
                </c:pt>
                <c:pt idx="15">
                  <c:v>-504.66601615086648</c:v>
                </c:pt>
                <c:pt idx="16">
                  <c:v>-505.08568940472725</c:v>
                </c:pt>
                <c:pt idx="17">
                  <c:v>-505.44650890364835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0-4370-BFCF-9BFD29E4BED4}"/>
            </c:ext>
          </c:extLst>
        </c:ser>
        <c:ser>
          <c:idx val="4"/>
          <c:order val="1"/>
          <c:tx>
            <c:strRef>
              <c:f>'Talnagögn | Numerical Data'!$B$160</c:f>
              <c:strCache>
                <c:ptCount val="1"/>
                <c:pt idx="0">
                  <c:v>Cropland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Data'!$E$160:$V$160</c:f>
              <c:numCache>
                <c:formatCode>0</c:formatCode>
                <c:ptCount val="18"/>
                <c:pt idx="0">
                  <c:v>1208.3947690731713</c:v>
                </c:pt>
                <c:pt idx="1">
                  <c:v>1210.4524804476725</c:v>
                </c:pt>
                <c:pt idx="2">
                  <c:v>1212.6005150841872</c:v>
                </c:pt>
                <c:pt idx="3">
                  <c:v>1214.8710182421546</c:v>
                </c:pt>
                <c:pt idx="4">
                  <c:v>1267.7549687539338</c:v>
                </c:pt>
                <c:pt idx="5">
                  <c:v>1280.8351508251508</c:v>
                </c:pt>
                <c:pt idx="6">
                  <c:v>1293.9090162133464</c:v>
                </c:pt>
                <c:pt idx="7">
                  <c:v>1306.9766631142954</c:v>
                </c:pt>
                <c:pt idx="8">
                  <c:v>1320.0381874516931</c:v>
                </c:pt>
                <c:pt idx="9">
                  <c:v>1333.0936829466984</c:v>
                </c:pt>
                <c:pt idx="10">
                  <c:v>1346.2489511848655</c:v>
                </c:pt>
                <c:pt idx="11">
                  <c:v>1358.9731850138696</c:v>
                </c:pt>
                <c:pt idx="12">
                  <c:v>1372.2256409563267</c:v>
                </c:pt>
                <c:pt idx="13">
                  <c:v>1385.2571775152815</c:v>
                </c:pt>
                <c:pt idx="14">
                  <c:v>1398.2838620734381</c:v>
                </c:pt>
                <c:pt idx="15">
                  <c:v>1411.3501918010229</c:v>
                </c:pt>
                <c:pt idx="16">
                  <c:v>1424.3207836588861</c:v>
                </c:pt>
                <c:pt idx="17">
                  <c:v>1437.3311790413859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0-4370-BFCF-9BFD29E4BED4}"/>
            </c:ext>
          </c:extLst>
        </c:ser>
        <c:ser>
          <c:idx val="5"/>
          <c:order val="2"/>
          <c:tx>
            <c:strRef>
              <c:f>'Talnagögn | Numerical Data'!$B$161</c:f>
              <c:strCache>
                <c:ptCount val="1"/>
                <c:pt idx="0">
                  <c:v>Grassland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Data'!$E$161:$V$161</c:f>
              <c:numCache>
                <c:formatCode>0</c:formatCode>
                <c:ptCount val="18"/>
                <c:pt idx="0">
                  <c:v>5810.9504489010933</c:v>
                </c:pt>
                <c:pt idx="1">
                  <c:v>5866.9928323330005</c:v>
                </c:pt>
                <c:pt idx="2">
                  <c:v>5889.5290257778151</c:v>
                </c:pt>
                <c:pt idx="3">
                  <c:v>5935.9917003524533</c:v>
                </c:pt>
                <c:pt idx="4">
                  <c:v>5942.4071118608981</c:v>
                </c:pt>
                <c:pt idx="5">
                  <c:v>5943.3343647697238</c:v>
                </c:pt>
                <c:pt idx="6">
                  <c:v>5944.1474813223313</c:v>
                </c:pt>
                <c:pt idx="7">
                  <c:v>5949.3586818837239</c:v>
                </c:pt>
                <c:pt idx="8">
                  <c:v>5955.7511189571142</c:v>
                </c:pt>
                <c:pt idx="9">
                  <c:v>5961.5143024292238</c:v>
                </c:pt>
                <c:pt idx="10">
                  <c:v>5965.6493359904243</c:v>
                </c:pt>
                <c:pt idx="11">
                  <c:v>5960.945596730222</c:v>
                </c:pt>
                <c:pt idx="12">
                  <c:v>5959.5827143425422</c:v>
                </c:pt>
                <c:pt idx="13">
                  <c:v>5964.2998888284837</c:v>
                </c:pt>
                <c:pt idx="14">
                  <c:v>5966.6713720220332</c:v>
                </c:pt>
                <c:pt idx="15">
                  <c:v>5968.2264825867896</c:v>
                </c:pt>
                <c:pt idx="16">
                  <c:v>5964.3119753651436</c:v>
                </c:pt>
                <c:pt idx="17">
                  <c:v>5971.2075032824032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30-4370-BFCF-9BFD29E4BED4}"/>
            </c:ext>
          </c:extLst>
        </c:ser>
        <c:ser>
          <c:idx val="6"/>
          <c:order val="3"/>
          <c:tx>
            <c:strRef>
              <c:f>'Talnagögn | Numerical Data'!$B$162</c:f>
              <c:strCache>
                <c:ptCount val="1"/>
                <c:pt idx="0">
                  <c:v>Wetlands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Data'!$E$162:$V$162</c:f>
              <c:numCache>
                <c:formatCode>0</c:formatCode>
                <c:ptCount val="18"/>
                <c:pt idx="0">
                  <c:v>849.68383523339116</c:v>
                </c:pt>
                <c:pt idx="1">
                  <c:v>849.97758836050184</c:v>
                </c:pt>
                <c:pt idx="2">
                  <c:v>845.43894933978629</c:v>
                </c:pt>
                <c:pt idx="3">
                  <c:v>841.99300184918093</c:v>
                </c:pt>
                <c:pt idx="4">
                  <c:v>839.31760063074239</c:v>
                </c:pt>
                <c:pt idx="5">
                  <c:v>838.12914520709853</c:v>
                </c:pt>
                <c:pt idx="6">
                  <c:v>831.33985660532289</c:v>
                </c:pt>
                <c:pt idx="7">
                  <c:v>830.05977242594668</c:v>
                </c:pt>
                <c:pt idx="8">
                  <c:v>828.82289557990293</c:v>
                </c:pt>
                <c:pt idx="9">
                  <c:v>827.77128146000723</c:v>
                </c:pt>
                <c:pt idx="10">
                  <c:v>826.56496664509802</c:v>
                </c:pt>
                <c:pt idx="11">
                  <c:v>823.79420476147243</c:v>
                </c:pt>
                <c:pt idx="12">
                  <c:v>822.60847182741486</c:v>
                </c:pt>
                <c:pt idx="13">
                  <c:v>821.22550667654332</c:v>
                </c:pt>
                <c:pt idx="14">
                  <c:v>820.39341763050015</c:v>
                </c:pt>
                <c:pt idx="15">
                  <c:v>812.89315873596775</c:v>
                </c:pt>
                <c:pt idx="16">
                  <c:v>811.62043352251612</c:v>
                </c:pt>
                <c:pt idx="17">
                  <c:v>845.18894352076757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30-4370-BFCF-9BFD29E4BED4}"/>
            </c:ext>
          </c:extLst>
        </c:ser>
        <c:ser>
          <c:idx val="0"/>
          <c:order val="4"/>
          <c:tx>
            <c:strRef>
              <c:f>'Talnagögn | Numerical Data'!$B$163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Data'!$E$163:$V$163</c:f>
              <c:numCache>
                <c:formatCode>0</c:formatCode>
                <c:ptCount val="18"/>
                <c:pt idx="0">
                  <c:v>17.382125944473955</c:v>
                </c:pt>
                <c:pt idx="1">
                  <c:v>18.16142973078604</c:v>
                </c:pt>
                <c:pt idx="2">
                  <c:v>17.411694344452371</c:v>
                </c:pt>
                <c:pt idx="3">
                  <c:v>17.539349469620902</c:v>
                </c:pt>
                <c:pt idx="4">
                  <c:v>17.521280493796439</c:v>
                </c:pt>
                <c:pt idx="5">
                  <c:v>9.0801023115100179</c:v>
                </c:pt>
                <c:pt idx="6">
                  <c:v>9.0653173929977129</c:v>
                </c:pt>
                <c:pt idx="7">
                  <c:v>9.0674477762022434</c:v>
                </c:pt>
                <c:pt idx="8">
                  <c:v>9.0724388104590616</c:v>
                </c:pt>
                <c:pt idx="9">
                  <c:v>9.0123915990197929</c:v>
                </c:pt>
                <c:pt idx="10">
                  <c:v>9.1292397429297125</c:v>
                </c:pt>
                <c:pt idx="11">
                  <c:v>9.0552745494323972</c:v>
                </c:pt>
                <c:pt idx="12">
                  <c:v>9.0530994516020655</c:v>
                </c:pt>
                <c:pt idx="13">
                  <c:v>9.1119650300461217</c:v>
                </c:pt>
                <c:pt idx="14">
                  <c:v>9.1640015538787338</c:v>
                </c:pt>
                <c:pt idx="15">
                  <c:v>13.893948507528876</c:v>
                </c:pt>
                <c:pt idx="16">
                  <c:v>3.8693542947221431</c:v>
                </c:pt>
                <c:pt idx="17">
                  <c:v>8.7449943041056031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30-4370-BFCF-9BFD29E4B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872592"/>
        <c:axId val="415874032"/>
      </c:barChart>
      <c:catAx>
        <c:axId val="41587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74032"/>
        <c:crosses val="autoZero"/>
        <c:auto val="1"/>
        <c:lblAlgn val="ctr"/>
        <c:lblOffset val="100"/>
        <c:noMultiLvlLbl val="0"/>
      </c:catAx>
      <c:valAx>
        <c:axId val="4158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4.7459635416666687E-3"/>
              <c:y val="0.147578703703703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7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7005208333334"/>
          <c:y val="0.95059421296296298"/>
          <c:w val="0.62605989583333332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8880208333334"/>
          <c:y val="2.6502433533360875E-2"/>
          <c:w val="0.87332109375"/>
          <c:h val="0.82366710975831248"/>
        </c:manualLayout>
      </c:layout>
      <c:lineChart>
        <c:grouping val="standard"/>
        <c:varyColors val="0"/>
        <c:ser>
          <c:idx val="3"/>
          <c:order val="0"/>
          <c:tx>
            <c:strRef>
              <c:f>'Talnagögn | Numerical Data'!$A$159</c:f>
              <c:strCache>
                <c:ptCount val="1"/>
                <c:pt idx="0">
                  <c:v>Skóglendi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Data'!$E$159:$V$159</c:f>
              <c:numCache>
                <c:formatCode>0</c:formatCode>
                <c:ptCount val="18"/>
                <c:pt idx="0">
                  <c:v>-140.43493512677301</c:v>
                </c:pt>
                <c:pt idx="1">
                  <c:v>-147.04711815079548</c:v>
                </c:pt>
                <c:pt idx="2">
                  <c:v>-264.70538743421685</c:v>
                </c:pt>
                <c:pt idx="3">
                  <c:v>-268.4834503660727</c:v>
                </c:pt>
                <c:pt idx="4">
                  <c:v>-281.24079191955349</c:v>
                </c:pt>
                <c:pt idx="5">
                  <c:v>-304.0300090648667</c:v>
                </c:pt>
                <c:pt idx="6">
                  <c:v>-331.19914807645483</c:v>
                </c:pt>
                <c:pt idx="7">
                  <c:v>-342.18526714716756</c:v>
                </c:pt>
                <c:pt idx="8">
                  <c:v>-359.89311935679069</c:v>
                </c:pt>
                <c:pt idx="9">
                  <c:v>-383.37873811819355</c:v>
                </c:pt>
                <c:pt idx="10">
                  <c:v>-408.37654035777763</c:v>
                </c:pt>
                <c:pt idx="11">
                  <c:v>-432.4409672710633</c:v>
                </c:pt>
                <c:pt idx="12">
                  <c:v>-470.3433401124887</c:v>
                </c:pt>
                <c:pt idx="13">
                  <c:v>-499.64259367922585</c:v>
                </c:pt>
                <c:pt idx="14">
                  <c:v>-501.14654964259813</c:v>
                </c:pt>
                <c:pt idx="15">
                  <c:v>-504.66601615086648</c:v>
                </c:pt>
                <c:pt idx="16">
                  <c:v>-505.08568940472725</c:v>
                </c:pt>
                <c:pt idx="17">
                  <c:v>-505.44650890364835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2-414A-8240-FE46EA6B7EF9}"/>
            </c:ext>
          </c:extLst>
        </c:ser>
        <c:ser>
          <c:idx val="4"/>
          <c:order val="1"/>
          <c:tx>
            <c:strRef>
              <c:f>'Talnagögn | Numerical Data'!$A$160</c:f>
              <c:strCache>
                <c:ptCount val="1"/>
                <c:pt idx="0">
                  <c:v>Ræktað 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Data'!$E$160:$V$160</c:f>
              <c:numCache>
                <c:formatCode>0</c:formatCode>
                <c:ptCount val="18"/>
                <c:pt idx="0">
                  <c:v>1208.3947690731713</c:v>
                </c:pt>
                <c:pt idx="1">
                  <c:v>1210.4524804476725</c:v>
                </c:pt>
                <c:pt idx="2">
                  <c:v>1212.6005150841872</c:v>
                </c:pt>
                <c:pt idx="3">
                  <c:v>1214.8710182421546</c:v>
                </c:pt>
                <c:pt idx="4">
                  <c:v>1267.7549687539338</c:v>
                </c:pt>
                <c:pt idx="5">
                  <c:v>1280.8351508251508</c:v>
                </c:pt>
                <c:pt idx="6">
                  <c:v>1293.9090162133464</c:v>
                </c:pt>
                <c:pt idx="7">
                  <c:v>1306.9766631142954</c:v>
                </c:pt>
                <c:pt idx="8">
                  <c:v>1320.0381874516931</c:v>
                </c:pt>
                <c:pt idx="9">
                  <c:v>1333.0936829466984</c:v>
                </c:pt>
                <c:pt idx="10">
                  <c:v>1346.2489511848655</c:v>
                </c:pt>
                <c:pt idx="11">
                  <c:v>1358.9731850138696</c:v>
                </c:pt>
                <c:pt idx="12">
                  <c:v>1372.2256409563267</c:v>
                </c:pt>
                <c:pt idx="13">
                  <c:v>1385.2571775152815</c:v>
                </c:pt>
                <c:pt idx="14">
                  <c:v>1398.2838620734381</c:v>
                </c:pt>
                <c:pt idx="15">
                  <c:v>1411.3501918010229</c:v>
                </c:pt>
                <c:pt idx="16">
                  <c:v>1424.3207836588861</c:v>
                </c:pt>
                <c:pt idx="17">
                  <c:v>1437.3311790413859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2-414A-8240-FE46EA6B7EF9}"/>
            </c:ext>
          </c:extLst>
        </c:ser>
        <c:ser>
          <c:idx val="5"/>
          <c:order val="2"/>
          <c:tx>
            <c:strRef>
              <c:f>'Talnagögn | Numerical Data'!$A$161</c:f>
              <c:strCache>
                <c:ptCount val="1"/>
                <c:pt idx="0">
                  <c:v>Mólendi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Data'!$E$161:$V$161</c:f>
              <c:numCache>
                <c:formatCode>0</c:formatCode>
                <c:ptCount val="18"/>
                <c:pt idx="0">
                  <c:v>5810.9504489010933</c:v>
                </c:pt>
                <c:pt idx="1">
                  <c:v>5866.9928323330005</c:v>
                </c:pt>
                <c:pt idx="2">
                  <c:v>5889.5290257778151</c:v>
                </c:pt>
                <c:pt idx="3">
                  <c:v>5935.9917003524533</c:v>
                </c:pt>
                <c:pt idx="4">
                  <c:v>5942.4071118608981</c:v>
                </c:pt>
                <c:pt idx="5">
                  <c:v>5943.3343647697238</c:v>
                </c:pt>
                <c:pt idx="6">
                  <c:v>5944.1474813223313</c:v>
                </c:pt>
                <c:pt idx="7">
                  <c:v>5949.3586818837239</c:v>
                </c:pt>
                <c:pt idx="8">
                  <c:v>5955.7511189571142</c:v>
                </c:pt>
                <c:pt idx="9">
                  <c:v>5961.5143024292238</c:v>
                </c:pt>
                <c:pt idx="10">
                  <c:v>5965.6493359904243</c:v>
                </c:pt>
                <c:pt idx="11">
                  <c:v>5960.945596730222</c:v>
                </c:pt>
                <c:pt idx="12">
                  <c:v>5959.5827143425422</c:v>
                </c:pt>
                <c:pt idx="13">
                  <c:v>5964.2998888284837</c:v>
                </c:pt>
                <c:pt idx="14">
                  <c:v>5966.6713720220332</c:v>
                </c:pt>
                <c:pt idx="15">
                  <c:v>5968.2264825867896</c:v>
                </c:pt>
                <c:pt idx="16">
                  <c:v>5964.3119753651436</c:v>
                </c:pt>
                <c:pt idx="17">
                  <c:v>5971.2075032824032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F2-414A-8240-FE46EA6B7EF9}"/>
            </c:ext>
          </c:extLst>
        </c:ser>
        <c:ser>
          <c:idx val="6"/>
          <c:order val="3"/>
          <c:tx>
            <c:strRef>
              <c:f>'Talnagögn | Numerical Data'!$A$162</c:f>
              <c:strCache>
                <c:ptCount val="1"/>
                <c:pt idx="0">
                  <c:v>Votlendi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Data'!$E$162:$V$162</c:f>
              <c:numCache>
                <c:formatCode>0</c:formatCode>
                <c:ptCount val="18"/>
                <c:pt idx="0">
                  <c:v>849.68383523339116</c:v>
                </c:pt>
                <c:pt idx="1">
                  <c:v>849.97758836050184</c:v>
                </c:pt>
                <c:pt idx="2">
                  <c:v>845.43894933978629</c:v>
                </c:pt>
                <c:pt idx="3">
                  <c:v>841.99300184918093</c:v>
                </c:pt>
                <c:pt idx="4">
                  <c:v>839.31760063074239</c:v>
                </c:pt>
                <c:pt idx="5">
                  <c:v>838.12914520709853</c:v>
                </c:pt>
                <c:pt idx="6">
                  <c:v>831.33985660532289</c:v>
                </c:pt>
                <c:pt idx="7">
                  <c:v>830.05977242594668</c:v>
                </c:pt>
                <c:pt idx="8">
                  <c:v>828.82289557990293</c:v>
                </c:pt>
                <c:pt idx="9">
                  <c:v>827.77128146000723</c:v>
                </c:pt>
                <c:pt idx="10">
                  <c:v>826.56496664509802</c:v>
                </c:pt>
                <c:pt idx="11">
                  <c:v>823.79420476147243</c:v>
                </c:pt>
                <c:pt idx="12">
                  <c:v>822.60847182741486</c:v>
                </c:pt>
                <c:pt idx="13">
                  <c:v>821.22550667654332</c:v>
                </c:pt>
                <c:pt idx="14">
                  <c:v>820.39341763050015</c:v>
                </c:pt>
                <c:pt idx="15">
                  <c:v>812.89315873596775</c:v>
                </c:pt>
                <c:pt idx="16">
                  <c:v>811.62043352251612</c:v>
                </c:pt>
                <c:pt idx="17">
                  <c:v>845.18894352076757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F2-414A-8240-FE46EA6B7EF9}"/>
            </c:ext>
          </c:extLst>
        </c:ser>
        <c:ser>
          <c:idx val="7"/>
          <c:order val="4"/>
          <c:tx>
            <c:strRef>
              <c:f>'Talnagögn (eftir skuldb.)'!#REF!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(eftir skuldb.)'!#REF!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F2-414A-8240-FE46EA6B7EF9}"/>
            </c:ext>
          </c:extLst>
        </c:ser>
        <c:ser>
          <c:idx val="9"/>
          <c:order val="5"/>
          <c:tx>
            <c:strRef>
              <c:f>'Talnagögn (eftir skuldb.)'!#REF!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(eftir skuldb.)'!#REF!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F2-414A-8240-FE46EA6B7EF9}"/>
            </c:ext>
          </c:extLst>
        </c:ser>
        <c:ser>
          <c:idx val="0"/>
          <c:order val="6"/>
          <c:tx>
            <c:strRef>
              <c:f>'Talnagögn | Numerical Data'!$A$163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Data'!$E$163:$V$163</c:f>
              <c:numCache>
                <c:formatCode>0</c:formatCode>
                <c:ptCount val="18"/>
                <c:pt idx="0">
                  <c:v>17.382125944473955</c:v>
                </c:pt>
                <c:pt idx="1">
                  <c:v>18.16142973078604</c:v>
                </c:pt>
                <c:pt idx="2">
                  <c:v>17.411694344452371</c:v>
                </c:pt>
                <c:pt idx="3">
                  <c:v>17.539349469620902</c:v>
                </c:pt>
                <c:pt idx="4">
                  <c:v>17.521280493796439</c:v>
                </c:pt>
                <c:pt idx="5">
                  <c:v>9.0801023115100179</c:v>
                </c:pt>
                <c:pt idx="6">
                  <c:v>9.0653173929977129</c:v>
                </c:pt>
                <c:pt idx="7">
                  <c:v>9.0674477762022434</c:v>
                </c:pt>
                <c:pt idx="8">
                  <c:v>9.0724388104590616</c:v>
                </c:pt>
                <c:pt idx="9">
                  <c:v>9.0123915990197929</c:v>
                </c:pt>
                <c:pt idx="10">
                  <c:v>9.1292397429297125</c:v>
                </c:pt>
                <c:pt idx="11">
                  <c:v>9.0552745494323972</c:v>
                </c:pt>
                <c:pt idx="12">
                  <c:v>9.0530994516020655</c:v>
                </c:pt>
                <c:pt idx="13">
                  <c:v>9.1119650300461217</c:v>
                </c:pt>
                <c:pt idx="14">
                  <c:v>9.1640015538787338</c:v>
                </c:pt>
                <c:pt idx="15">
                  <c:v>13.893948507528876</c:v>
                </c:pt>
                <c:pt idx="16">
                  <c:v>3.8693542947221431</c:v>
                </c:pt>
                <c:pt idx="17">
                  <c:v>8.7449943041056031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F2-414A-8240-FE46EA6B7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872592"/>
        <c:axId val="415874032"/>
      </c:lineChart>
      <c:catAx>
        <c:axId val="41587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74032"/>
        <c:crosses val="autoZero"/>
        <c:auto val="1"/>
        <c:lblAlgn val="ctr"/>
        <c:lblOffset val="100"/>
        <c:noMultiLvlLbl val="0"/>
      </c:catAx>
      <c:valAx>
        <c:axId val="4158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4.7459635416666687E-3"/>
              <c:y val="0.147578703703703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7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8509505208333339E-2"/>
          <c:y val="0.95061598993962149"/>
          <c:w val="0.82298085937499998"/>
          <c:h val="4.9384010060378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Emissions</a:t>
            </a:r>
          </a:p>
          <a:p>
            <a:pPr>
              <a:defRPr sz="1600" b="1"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from stationary</a:t>
            </a:r>
          </a:p>
          <a:p>
            <a:pPr>
              <a:defRPr sz="1600" b="1"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industry under</a:t>
            </a:r>
          </a:p>
          <a:p>
            <a:pPr>
              <a:defRPr sz="1600" b="1"/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</a:rPr>
              <a:t>the ETS in 2022</a:t>
            </a:r>
          </a:p>
        </c:rich>
      </c:tx>
      <c:layout>
        <c:manualLayout>
          <c:xMode val="edge"/>
          <c:yMode val="edge"/>
          <c:x val="0.3942143839082804"/>
          <c:y val="0.38396339039898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216726571860187"/>
          <c:y val="4.9289120370370372E-2"/>
          <c:w val="0.52455079207366839"/>
          <c:h val="0.91324549266754151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55-4B0A-B503-F193795361C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55-4B0A-B503-F193795361C5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55-4B0A-B503-F193795361C5}"/>
              </c:ext>
            </c:extLst>
          </c:dPt>
          <c:dLbls>
            <c:dLbl>
              <c:idx val="0"/>
              <c:layout>
                <c:manualLayout>
                  <c:x val="0.19013220640444511"/>
                  <c:y val="-0.2692376731639630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Fuel Combustion, Stationary Industry</a:t>
                    </a:r>
                  </a:p>
                  <a:p>
                    <a:pPr>
                      <a:defRPr sz="1100"/>
                    </a:pPr>
                    <a:fld id="{B1C5E4FF-0EBA-426A-889F-AEDFFAF65755}" type="VALUE">
                      <a:rPr lang="en-US"/>
                      <a:pPr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</a:t>
                    </a:r>
                    <a:r>
                      <a:rPr lang="en-US" sz="1200" b="1"/>
                      <a:t>.</a:t>
                    </a:r>
                  </a:p>
                  <a:p>
                    <a:pPr>
                      <a:defRPr sz="1100"/>
                    </a:pPr>
                    <a:r>
                      <a:rPr lang="en-US" sz="1200" b="1"/>
                      <a:t>0,41%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601797136734173"/>
                      <c:h val="0.21680381790780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55-4B0A-B503-F193795361C5}"/>
                </c:ext>
              </c:extLst>
            </c:dLbl>
            <c:dLbl>
              <c:idx val="1"/>
              <c:layout>
                <c:manualLayout>
                  <c:x val="0.2011772290015911"/>
                  <c:y val="0.1941491898148147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FF2DDA-EECA-47D7-926F-F051C6BF4A43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61FC32E9-263F-4062-87C3-108F7D9F94FC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3E478909-247E-48DD-8AC7-4E8D55DD2542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808115071151555"/>
                      <c:h val="0.199999999999999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355-4B0A-B503-F193795361C5}"/>
                </c:ext>
              </c:extLst>
            </c:dLbl>
            <c:dLbl>
              <c:idx val="2"/>
              <c:layout>
                <c:manualLayout>
                  <c:x val="-0.21422440544631977"/>
                  <c:y val="-0.17646036494773609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ED4D18-B084-41A0-B5B8-476AB9C89DF1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E34E3443-48FC-48E7-AD15-22BB64F926D2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-eq.</a:t>
                    </a:r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AEB107C-CF10-4C03-A110-089D8439A3C0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227506615253292"/>
                      <c:h val="0.215719370957768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355-4B0A-B503-F193795361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| Numerical Data'!$B$142:$B$144</c:f>
              <c:strCache>
                <c:ptCount val="3"/>
                <c:pt idx="0">
                  <c:v>Fuel Combustion, Stationary Industry</c:v>
                </c:pt>
                <c:pt idx="1">
                  <c:v>Ferrosilicon and Silicon Metal Production</c:v>
                </c:pt>
                <c:pt idx="2">
                  <c:v>Aluminium Production</c:v>
                </c:pt>
              </c:strCache>
            </c:strRef>
          </c:cat>
          <c:val>
            <c:numRef>
              <c:f>'Talnagögn | Numerical Data'!$V$142:$V$144</c:f>
              <c:numCache>
                <c:formatCode>0</c:formatCode>
                <c:ptCount val="3"/>
                <c:pt idx="0" formatCode="0.0">
                  <c:v>7.6184954038819539</c:v>
                </c:pt>
                <c:pt idx="1">
                  <c:v>513.25851857568762</c:v>
                </c:pt>
                <c:pt idx="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55-4B0A-B503-F19379536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2.3400925925925929E-2"/>
          <c:w val="0.88777295931655986"/>
          <c:h val="0.812079861111111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'Talnagögn | Numerical Data'!$B$144</c:f>
              <c:strCache>
                <c:ptCount val="1"/>
                <c:pt idx="0">
                  <c:v>Aluminium Production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Data'!$E$144:$AD$144</c15:sqref>
                  </c15:fullRef>
                </c:ext>
              </c:extLst>
              <c:f>'Talnagögn | Numerical Data'!$E$144:$V$144</c:f>
              <c:numCache>
                <c:formatCode>0</c:formatCode>
                <c:ptCount val="18"/>
                <c:pt idx="0">
                  <c:v>444.80851616708713</c:v>
                </c:pt>
                <c:pt idx="1">
                  <c:v>869.57185988485026</c:v>
                </c:pt>
                <c:pt idx="2">
                  <c:v>990.98126629758121</c:v>
                </c:pt>
                <c:pt idx="3">
                  <c:v>1556.7584922170536</c:v>
                </c:pt>
                <c:pt idx="4">
                  <c:v>1393.4018646112659</c:v>
                </c:pt>
                <c:pt idx="5">
                  <c:v>1391.9209450624717</c:v>
                </c:pt>
                <c:pt idx="6">
                  <c:v>1281.3105455922127</c:v>
                </c:pt>
                <c:pt idx="7">
                  <c:v>1328.7342410906138</c:v>
                </c:pt>
                <c:pt idx="8">
                  <c:v>1353.4714335748731</c:v>
                </c:pt>
                <c:pt idx="9">
                  <c:v>1368.5549133196287</c:v>
                </c:pt>
                <c:pt idx="10">
                  <c:v>1392.8009611325194</c:v>
                </c:pt>
                <c:pt idx="11">
                  <c:v>1354.081750028553</c:v>
                </c:pt>
                <c:pt idx="12">
                  <c:v>1385.559079923195</c:v>
                </c:pt>
                <c:pt idx="13">
                  <c:v>1382.5326490562106</c:v>
                </c:pt>
                <c:pt idx="14">
                  <c:v>1363.2348061869016</c:v>
                </c:pt>
                <c:pt idx="15">
                  <c:v>1347.2027898796409</c:v>
                </c:pt>
                <c:pt idx="16">
                  <c:v>1361.0898434635815</c:v>
                </c:pt>
                <c:pt idx="17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E-4BF0-996B-DF5056E53DFA}"/>
            </c:ext>
          </c:extLst>
        </c:ser>
        <c:ser>
          <c:idx val="1"/>
          <c:order val="1"/>
          <c:tx>
            <c:strRef>
              <c:f>'Talnagögn | Numerical Data'!$B$143</c:f>
              <c:strCache>
                <c:ptCount val="1"/>
                <c:pt idx="0">
                  <c:v>Ferrosilicon and Silicon Metal Production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Data'!$E$143:$AD$143</c15:sqref>
                  </c15:fullRef>
                </c:ext>
              </c:extLst>
              <c:f>'Talnagögn | Numerical Data'!$E$143:$V$143</c:f>
              <c:numCache>
                <c:formatCode>0</c:formatCode>
                <c:ptCount val="18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406.15873991578883</c:v>
                </c:pt>
                <c:pt idx="9">
                  <c:v>368.42751117182405</c:v>
                </c:pt>
                <c:pt idx="10">
                  <c:v>400.91750131306247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428.79341747368807</c:v>
                </c:pt>
                <c:pt idx="15">
                  <c:v>415.30481108799324</c:v>
                </c:pt>
                <c:pt idx="16">
                  <c:v>472.04519978932524</c:v>
                </c:pt>
                <c:pt idx="17">
                  <c:v>513.25851857568762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E-4BF0-996B-DF5056E53DFA}"/>
            </c:ext>
          </c:extLst>
        </c:ser>
        <c:ser>
          <c:idx val="0"/>
          <c:order val="2"/>
          <c:tx>
            <c:strRef>
              <c:f>'Talnagögn | Numerical Data'!$B$142</c:f>
              <c:strCache>
                <c:ptCount val="1"/>
                <c:pt idx="0">
                  <c:v>Fuel Combustion, Stationary Industry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Data'!$E$142:$AD$142</c15:sqref>
                  </c15:fullRef>
                </c:ext>
              </c:extLst>
              <c:f>'Talnagögn | Numerical Data'!$E$142:$V$142</c:f>
              <c:numCache>
                <c:formatCode>0</c:formatCode>
                <c:ptCount val="18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 formatCode="0.0">
                  <c:v>7.989149136368459</c:v>
                </c:pt>
                <c:pt idx="10" formatCode="0.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12.178335297197659</c:v>
                </c:pt>
                <c:pt idx="14">
                  <c:v>10.857899999999999</c:v>
                </c:pt>
                <c:pt idx="15" formatCode="0.0">
                  <c:v>7.8790448188936626</c:v>
                </c:pt>
                <c:pt idx="16">
                  <c:v>10.453638308901184</c:v>
                </c:pt>
                <c:pt idx="17" formatCode="0.0">
                  <c:v>7.6184954038819539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DE-4BF0-996B-DF5056E53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261464"/>
        <c:axId val="1108258944"/>
      </c:barChart>
      <c:catAx>
        <c:axId val="1108261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58944"/>
        <c:crosses val="autoZero"/>
        <c:auto val="1"/>
        <c:lblAlgn val="ctr"/>
        <c:lblOffset val="100"/>
        <c:noMultiLvlLbl val="0"/>
      </c:catAx>
      <c:valAx>
        <c:axId val="11082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0"/>
              <c:y val="0.16574837901664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96003317292448"/>
          <c:y val="0.94481192895864252"/>
          <c:w val="0.75878526853532935"/>
          <c:h val="4.9318794163997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2.9280555555555556E-2"/>
          <c:w val="0.88777295931655986"/>
          <c:h val="0.80620023148148146"/>
        </c:manualLayout>
      </c:layout>
      <c:lineChart>
        <c:grouping val="standard"/>
        <c:varyColors val="0"/>
        <c:ser>
          <c:idx val="2"/>
          <c:order val="0"/>
          <c:tx>
            <c:strRef>
              <c:f>'Talnagögn | Numerical Data'!$B$144</c:f>
              <c:strCache>
                <c:ptCount val="1"/>
                <c:pt idx="0">
                  <c:v>Aluminium Production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Data'!$E$144:$AD$144</c15:sqref>
                  </c15:fullRef>
                </c:ext>
              </c:extLst>
              <c:f>'Talnagögn | Numerical Data'!$E$144:$V$144</c:f>
              <c:numCache>
                <c:formatCode>0</c:formatCode>
                <c:ptCount val="18"/>
                <c:pt idx="0">
                  <c:v>444.80851616708713</c:v>
                </c:pt>
                <c:pt idx="1">
                  <c:v>869.57185988485026</c:v>
                </c:pt>
                <c:pt idx="2">
                  <c:v>990.98126629758121</c:v>
                </c:pt>
                <c:pt idx="3">
                  <c:v>1556.7584922170536</c:v>
                </c:pt>
                <c:pt idx="4">
                  <c:v>1393.4018646112659</c:v>
                </c:pt>
                <c:pt idx="5">
                  <c:v>1391.9209450624717</c:v>
                </c:pt>
                <c:pt idx="6">
                  <c:v>1281.3105455922127</c:v>
                </c:pt>
                <c:pt idx="7">
                  <c:v>1328.7342410906138</c:v>
                </c:pt>
                <c:pt idx="8">
                  <c:v>1353.4714335748731</c:v>
                </c:pt>
                <c:pt idx="9">
                  <c:v>1368.5549133196287</c:v>
                </c:pt>
                <c:pt idx="10">
                  <c:v>1392.8009611325194</c:v>
                </c:pt>
                <c:pt idx="11">
                  <c:v>1354.081750028553</c:v>
                </c:pt>
                <c:pt idx="12">
                  <c:v>1385.559079923195</c:v>
                </c:pt>
                <c:pt idx="13">
                  <c:v>1382.5326490562106</c:v>
                </c:pt>
                <c:pt idx="14">
                  <c:v>1363.2348061869016</c:v>
                </c:pt>
                <c:pt idx="15">
                  <c:v>1347.2027898796409</c:v>
                </c:pt>
                <c:pt idx="16">
                  <c:v>1361.0898434635815</c:v>
                </c:pt>
                <c:pt idx="17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1-4D09-AC8F-92ECC984D8D8}"/>
            </c:ext>
          </c:extLst>
        </c:ser>
        <c:ser>
          <c:idx val="1"/>
          <c:order val="1"/>
          <c:tx>
            <c:strRef>
              <c:f>'Talnagögn | Numerical Data'!$B$143</c:f>
              <c:strCache>
                <c:ptCount val="1"/>
                <c:pt idx="0">
                  <c:v>Ferrosilicon and Silicon Metal Production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Data'!$E$143:$AD$143</c15:sqref>
                  </c15:fullRef>
                </c:ext>
              </c:extLst>
              <c:f>'Talnagögn | Numerical Data'!$E$143:$V$143</c:f>
              <c:numCache>
                <c:formatCode>0</c:formatCode>
                <c:ptCount val="18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406.15873991578883</c:v>
                </c:pt>
                <c:pt idx="9">
                  <c:v>368.42751117182405</c:v>
                </c:pt>
                <c:pt idx="10">
                  <c:v>400.91750131306247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428.79341747368807</c:v>
                </c:pt>
                <c:pt idx="15">
                  <c:v>415.30481108799324</c:v>
                </c:pt>
                <c:pt idx="16">
                  <c:v>472.04519978932524</c:v>
                </c:pt>
                <c:pt idx="17">
                  <c:v>513.25851857568762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1-4D09-AC8F-92ECC984D8D8}"/>
            </c:ext>
          </c:extLst>
        </c:ser>
        <c:ser>
          <c:idx val="0"/>
          <c:order val="2"/>
          <c:tx>
            <c:strRef>
              <c:f>'Talnagögn | Numerical Data'!$B$142</c:f>
              <c:strCache>
                <c:ptCount val="1"/>
                <c:pt idx="0">
                  <c:v>Fuel Combustion, Stationary Industry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Data'!$E$142:$AD$142</c15:sqref>
                  </c15:fullRef>
                </c:ext>
              </c:extLst>
              <c:f>'Talnagögn | Numerical Data'!$E$142:$V$142</c:f>
              <c:numCache>
                <c:formatCode>0</c:formatCode>
                <c:ptCount val="18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 formatCode="0.0">
                  <c:v>7.989149136368459</c:v>
                </c:pt>
                <c:pt idx="10" formatCode="0.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12.178335297197659</c:v>
                </c:pt>
                <c:pt idx="14">
                  <c:v>10.857899999999999</c:v>
                </c:pt>
                <c:pt idx="15" formatCode="0.0">
                  <c:v>7.8790448188936626</c:v>
                </c:pt>
                <c:pt idx="16">
                  <c:v>10.453638308901184</c:v>
                </c:pt>
                <c:pt idx="17" formatCode="0.0">
                  <c:v>7.6184954038819539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91-4D09-AC8F-92ECC984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261464"/>
        <c:axId val="1108258944"/>
      </c:lineChart>
      <c:catAx>
        <c:axId val="1108261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58944"/>
        <c:crosses val="autoZero"/>
        <c:auto val="1"/>
        <c:lblAlgn val="ctr"/>
        <c:lblOffset val="100"/>
        <c:noMultiLvlLbl val="0"/>
      </c:catAx>
      <c:valAx>
        <c:axId val="11082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4.9617127676199408E-3"/>
              <c:y val="0.16221898148148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1185341459603"/>
          <c:y val="0.93883495370370385"/>
          <c:w val="0.78776293170807943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'Talnagögn | Numerical Data'!$A$153</c:f>
              <c:strCache>
                <c:ptCount val="1"/>
                <c:pt idx="0">
                  <c:v>Icelandair</c:v>
                </c:pt>
              </c:strCache>
            </c:strRef>
          </c:tx>
          <c:spPr>
            <a:solidFill>
              <a:srgbClr val="001B71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Data'!$M$153:$V$153</c:f>
              <c:numCache>
                <c:formatCode>0</c:formatCode>
                <c:ptCount val="10"/>
                <c:pt idx="0">
                  <c:v>350.85</c:v>
                </c:pt>
                <c:pt idx="1">
                  <c:v>381.60399999999998</c:v>
                </c:pt>
                <c:pt idx="2">
                  <c:v>425.52800000000002</c:v>
                </c:pt>
                <c:pt idx="3">
                  <c:v>503.64100000000002</c:v>
                </c:pt>
                <c:pt idx="4">
                  <c:v>527.42200000000003</c:v>
                </c:pt>
                <c:pt idx="5">
                  <c:v>501.30700000000002</c:v>
                </c:pt>
                <c:pt idx="6">
                  <c:v>567.63199999999995</c:v>
                </c:pt>
                <c:pt idx="7">
                  <c:v>167.53399999999999</c:v>
                </c:pt>
                <c:pt idx="8">
                  <c:v>205.173</c:v>
                </c:pt>
                <c:pt idx="9">
                  <c:v>382.82299999999998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1-4DF5-AAB6-44822378E0EF}"/>
            </c:ext>
          </c:extLst>
        </c:ser>
        <c:ser>
          <c:idx val="5"/>
          <c:order val="1"/>
          <c:tx>
            <c:strRef>
              <c:f>'Talnagögn | Numerical Data'!$A$154</c:f>
              <c:strCache>
                <c:ptCount val="1"/>
                <c:pt idx="0">
                  <c:v>WOW Air</c:v>
                </c:pt>
              </c:strCache>
            </c:strRef>
          </c:tx>
          <c:spPr>
            <a:solidFill>
              <a:srgbClr val="9F1881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Data'!$M$154:$V$154</c:f>
              <c:numCache>
                <c:formatCode>0.0</c:formatCode>
                <c:ptCount val="10"/>
                <c:pt idx="0">
                  <c:v>0</c:v>
                </c:pt>
                <c:pt idx="1">
                  <c:v>85.63</c:v>
                </c:pt>
                <c:pt idx="2">
                  <c:v>97.944000000000003</c:v>
                </c:pt>
                <c:pt idx="3" formatCode="0">
                  <c:v>183.03100000000001</c:v>
                </c:pt>
                <c:pt idx="4" formatCode="0">
                  <c:v>250.08</c:v>
                </c:pt>
                <c:pt idx="5" formatCode="0">
                  <c:v>278.125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A1-4DF5-AAB6-44822378E0EF}"/>
            </c:ext>
          </c:extLst>
        </c:ser>
        <c:ser>
          <c:idx val="0"/>
          <c:order val="2"/>
          <c:tx>
            <c:strRef>
              <c:f>'Talnagögn | Numerical Data'!$A$149</c:f>
              <c:strCache>
                <c:ptCount val="1"/>
                <c:pt idx="0">
                  <c:v>Air Atlanta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Data'!$M$149:$V$149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5.4930000000000003</c:v>
                </c:pt>
                <c:pt idx="4">
                  <c:v>2.0049999999999999</c:v>
                </c:pt>
                <c:pt idx="5">
                  <c:v>4.1219999999999999</c:v>
                </c:pt>
                <c:pt idx="6">
                  <c:v>4.9219999999999997</c:v>
                </c:pt>
                <c:pt idx="7">
                  <c:v>10.419</c:v>
                </c:pt>
                <c:pt idx="8">
                  <c:v>5.1040000000000001</c:v>
                </c:pt>
                <c:pt idx="9">
                  <c:v>8.4559999999999995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A1-4DF5-AAB6-44822378E0EF}"/>
            </c:ext>
          </c:extLst>
        </c:ser>
        <c:ser>
          <c:idx val="1"/>
          <c:order val="3"/>
          <c:tx>
            <c:strRef>
              <c:f>'Talnagögn | Numerical Data'!$A$150</c:f>
              <c:strCache>
                <c:ptCount val="1"/>
                <c:pt idx="0">
                  <c:v>Bluebird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Data'!$M$150:$V$150</c:f>
              <c:numCache>
                <c:formatCode>0.0</c:formatCode>
                <c:ptCount val="10"/>
                <c:pt idx="0">
                  <c:v>0</c:v>
                </c:pt>
                <c:pt idx="1">
                  <c:v>12.667</c:v>
                </c:pt>
                <c:pt idx="2">
                  <c:v>11.704000000000001</c:v>
                </c:pt>
                <c:pt idx="3">
                  <c:v>12.496</c:v>
                </c:pt>
                <c:pt idx="4">
                  <c:v>16.402000000000001</c:v>
                </c:pt>
                <c:pt idx="5">
                  <c:v>21.861999999999998</c:v>
                </c:pt>
                <c:pt idx="6">
                  <c:v>11.72</c:v>
                </c:pt>
                <c:pt idx="7">
                  <c:v>12.047000000000001</c:v>
                </c:pt>
                <c:pt idx="8">
                  <c:v>37.143999999999998</c:v>
                </c:pt>
                <c:pt idx="9">
                  <c:v>66.212000000000003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A1-4DF5-AAB6-44822378E0EF}"/>
            </c:ext>
          </c:extLst>
        </c:ser>
        <c:ser>
          <c:idx val="2"/>
          <c:order val="4"/>
          <c:tx>
            <c:strRef>
              <c:f>'Talnagögn | Numerical Data'!$A$151</c:f>
              <c:strCache>
                <c:ptCount val="1"/>
                <c:pt idx="0">
                  <c:v>Flugfélag Íslands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Data'!$M$151:$V$151</c:f>
              <c:numCache>
                <c:formatCode>0.0</c:formatCode>
                <c:ptCount val="10"/>
                <c:pt idx="0">
                  <c:v>13.324</c:v>
                </c:pt>
                <c:pt idx="1">
                  <c:v>12.659000000000001</c:v>
                </c:pt>
                <c:pt idx="2">
                  <c:v>12.513999999999999</c:v>
                </c:pt>
                <c:pt idx="3">
                  <c:v>14.699</c:v>
                </c:pt>
                <c:pt idx="4">
                  <c:v>17.853999999999999</c:v>
                </c:pt>
                <c:pt idx="5">
                  <c:v>14.955</c:v>
                </c:pt>
                <c:pt idx="6">
                  <c:v>11.85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A1-4DF5-AAB6-44822378E0EF}"/>
            </c:ext>
          </c:extLst>
        </c:ser>
        <c:ser>
          <c:idx val="3"/>
          <c:order val="5"/>
          <c:tx>
            <c:strRef>
              <c:f>'Talnagögn | Numerical Data'!$A$152</c:f>
              <c:strCache>
                <c:ptCount val="1"/>
                <c:pt idx="0">
                  <c:v>Fly PLAY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Data'!$M$152:$V$152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18.369</c:v>
                </c:pt>
                <c:pt idx="9">
                  <c:v>78.709000000000003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A1-4DF5-AAB6-44822378E0EF}"/>
            </c:ext>
          </c:extLst>
        </c:ser>
        <c:ser>
          <c:idx val="6"/>
          <c:order val="6"/>
          <c:tx>
            <c:strRef>
              <c:f>'Talnagögn | Numerical Data'!$A$155</c:f>
              <c:strCache>
                <c:ptCount val="1"/>
                <c:pt idx="0">
                  <c:v>Papier-Mettler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Data'!$M$148:$V$148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'Talnagögn | Numerical Data'!$M$155:$V$155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1.2529999999999999</c:v>
                </c:pt>
                <c:pt idx="9">
                  <c:v>1.0960000000000001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A1-4DF5-AAB6-44822378E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729256"/>
        <c:axId val="419729616"/>
      </c:barChart>
      <c:catAx>
        <c:axId val="419729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729616"/>
        <c:crosses val="autoZero"/>
        <c:auto val="1"/>
        <c:lblAlgn val="ctr"/>
        <c:lblOffset val="100"/>
        <c:noMultiLvlLbl val="0"/>
      </c:catAx>
      <c:valAx>
        <c:axId val="41972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-eq.)</a:t>
                </a:r>
              </a:p>
            </c:rich>
          </c:tx>
          <c:layout>
            <c:manualLayout>
              <c:xMode val="edge"/>
              <c:yMode val="edge"/>
              <c:x val="0"/>
              <c:y val="0.11077962962962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72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Data'!$A$24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Data'!$E$24:$AK$24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5-42F4-B0E6-8281A966C958}"/>
            </c:ext>
          </c:extLst>
        </c:ser>
        <c:ser>
          <c:idx val="1"/>
          <c:order val="1"/>
          <c:tx>
            <c:strRef>
              <c:f>'Talnagögn | Numerical Data'!$A$25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Data'!$E$25:$AK$25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5-42F4-B0E6-8281A966C958}"/>
            </c:ext>
          </c:extLst>
        </c:ser>
        <c:ser>
          <c:idx val="2"/>
          <c:order val="2"/>
          <c:tx>
            <c:strRef>
              <c:f>'Talnagögn | Numerical Data'!$A$30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Data'!$E$30:$AK$30</c:f>
              <c:numCache>
                <c:formatCode>0</c:formatCode>
                <c:ptCount val="33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  <c:pt idx="32">
                  <c:v>24.268683868533337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5-42F4-B0E6-8281A966C958}"/>
            </c:ext>
          </c:extLst>
        </c:ser>
        <c:ser>
          <c:idx val="3"/>
          <c:order val="3"/>
          <c:tx>
            <c:strRef>
              <c:f>'Talnagögn | Numerical Data'!$A$31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Data'!$E$31:$AK$31</c:f>
              <c:numCache>
                <c:formatCode>0</c:formatCode>
                <c:ptCount val="33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27.818002298841321</c:v>
                </c:pt>
                <c:pt idx="27">
                  <c:v>31.64325842576952</c:v>
                </c:pt>
                <c:pt idx="28">
                  <c:v>43.469950045502642</c:v>
                </c:pt>
                <c:pt idx="29">
                  <c:v>53.20264126363837</c:v>
                </c:pt>
                <c:pt idx="30">
                  <c:v>25.153031456029371</c:v>
                </c:pt>
                <c:pt idx="31">
                  <c:v>17.531150093573494</c:v>
                </c:pt>
                <c:pt idx="32">
                  <c:v>24.594817204517007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5-42F4-B0E6-8281A966C958}"/>
            </c:ext>
          </c:extLst>
        </c:ser>
        <c:ser>
          <c:idx val="4"/>
          <c:order val="4"/>
          <c:tx>
            <c:strRef>
              <c:f>'Talnagögn | Numerical Data'!$A$32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Data'!$E$32:$AK$32</c:f>
              <c:numCache>
                <c:formatCode>0</c:formatCode>
                <c:ptCount val="33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118.00097418318089</c:v>
                </c:pt>
                <c:pt idx="3">
                  <c:v>127.39940553726262</c:v>
                </c:pt>
                <c:pt idx="4">
                  <c:v>129.83810631241099</c:v>
                </c:pt>
                <c:pt idx="5">
                  <c:v>163.28813671537699</c:v>
                </c:pt>
                <c:pt idx="6">
                  <c:v>158.35483371464707</c:v>
                </c:pt>
                <c:pt idx="7">
                  <c:v>190.80562569111964</c:v>
                </c:pt>
                <c:pt idx="8">
                  <c:v>192.96132537344991</c:v>
                </c:pt>
                <c:pt idx="9">
                  <c:v>211.5031377140119</c:v>
                </c:pt>
                <c:pt idx="10">
                  <c:v>216.21632875366109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215.83366248928385</c:v>
                </c:pt>
                <c:pt idx="18">
                  <c:v>208.96156893666625</c:v>
                </c:pt>
                <c:pt idx="19">
                  <c:v>145.57310735873384</c:v>
                </c:pt>
                <c:pt idx="20">
                  <c:v>116.66251837871671</c:v>
                </c:pt>
                <c:pt idx="21">
                  <c:v>106.724173287534</c:v>
                </c:pt>
                <c:pt idx="22">
                  <c:v>102.82225724651585</c:v>
                </c:pt>
                <c:pt idx="23">
                  <c:v>98.852644261966944</c:v>
                </c:pt>
                <c:pt idx="24">
                  <c:v>117.37447230447313</c:v>
                </c:pt>
                <c:pt idx="25">
                  <c:v>116.13287890779706</c:v>
                </c:pt>
                <c:pt idx="26">
                  <c:v>134.94854641811298</c:v>
                </c:pt>
                <c:pt idx="27">
                  <c:v>138.05064207733514</c:v>
                </c:pt>
                <c:pt idx="28">
                  <c:v>109.98053877254956</c:v>
                </c:pt>
                <c:pt idx="29">
                  <c:v>86.903419069836744</c:v>
                </c:pt>
                <c:pt idx="30">
                  <c:v>63.052941906921838</c:v>
                </c:pt>
                <c:pt idx="31">
                  <c:v>60.291972034396785</c:v>
                </c:pt>
                <c:pt idx="32">
                  <c:v>59.411699755651256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F5-42F4-B0E6-8281A966C958}"/>
            </c:ext>
          </c:extLst>
        </c:ser>
        <c:ser>
          <c:idx val="5"/>
          <c:order val="5"/>
          <c:tx>
            <c:strRef>
              <c:f>'Talnagögn | Numerical Data'!$A$36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Data'!$E$36:$AK$36</c:f>
              <c:numCache>
                <c:formatCode>0</c:formatCode>
                <c:ptCount val="33"/>
                <c:pt idx="0">
                  <c:v>238.30199647388656</c:v>
                </c:pt>
                <c:pt idx="1">
                  <c:v>167.10541943108461</c:v>
                </c:pt>
                <c:pt idx="2">
                  <c:v>230.44269536273939</c:v>
                </c:pt>
                <c:pt idx="3">
                  <c:v>249.2064948926791</c:v>
                </c:pt>
                <c:pt idx="4">
                  <c:v>228.70557320557307</c:v>
                </c:pt>
                <c:pt idx="5">
                  <c:v>216.971603208906</c:v>
                </c:pt>
                <c:pt idx="6">
                  <c:v>264.1077975486719</c:v>
                </c:pt>
                <c:pt idx="7">
                  <c:v>302.32644075888601</c:v>
                </c:pt>
                <c:pt idx="8">
                  <c:v>273.08893237380107</c:v>
                </c:pt>
                <c:pt idx="9">
                  <c:v>280.3186926905546</c:v>
                </c:pt>
                <c:pt idx="10">
                  <c:v>226.43051087206067</c:v>
                </c:pt>
                <c:pt idx="11">
                  <c:v>263.34738966869639</c:v>
                </c:pt>
                <c:pt idx="12">
                  <c:v>279.42915581781841</c:v>
                </c:pt>
                <c:pt idx="13">
                  <c:v>257.63780676350132</c:v>
                </c:pt>
                <c:pt idx="14">
                  <c:v>239.60836209868438</c:v>
                </c:pt>
                <c:pt idx="15">
                  <c:v>185.16106618658978</c:v>
                </c:pt>
                <c:pt idx="16">
                  <c:v>189.21272415501136</c:v>
                </c:pt>
                <c:pt idx="17">
                  <c:v>183.90268549207769</c:v>
                </c:pt>
                <c:pt idx="18">
                  <c:v>160.63851217332601</c:v>
                </c:pt>
                <c:pt idx="19">
                  <c:v>116.7100487932551</c:v>
                </c:pt>
                <c:pt idx="20">
                  <c:v>84.411799420601625</c:v>
                </c:pt>
                <c:pt idx="21">
                  <c:v>98.726782685505796</c:v>
                </c:pt>
                <c:pt idx="22">
                  <c:v>83.589289785807523</c:v>
                </c:pt>
                <c:pt idx="23">
                  <c:v>74.708501704446036</c:v>
                </c:pt>
                <c:pt idx="24">
                  <c:v>31.896693599301095</c:v>
                </c:pt>
                <c:pt idx="25">
                  <c:v>61.74105215607937</c:v>
                </c:pt>
                <c:pt idx="26">
                  <c:v>59.934001713100656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43.338115793797186</c:v>
                </c:pt>
                <c:pt idx="32">
                  <c:v>94.808083727226176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5-42F4-B0E6-8281A966C958}"/>
            </c:ext>
          </c:extLst>
        </c:ser>
        <c:ser>
          <c:idx val="6"/>
          <c:order val="6"/>
          <c:tx>
            <c:strRef>
              <c:f>'Talnagögn | Numerical Data'!$A$37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Data'!$E$37:$AK$37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5-42F4-B0E6-8281A966C958}"/>
            </c:ext>
          </c:extLst>
        </c:ser>
        <c:ser>
          <c:idx val="7"/>
          <c:order val="7"/>
          <c:tx>
            <c:strRef>
              <c:f>'Talnagögn | Numerical Data'!$A$38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Data'!$E$38:$AK$38</c:f>
              <c:numCache>
                <c:formatCode>0</c:formatCode>
                <c:ptCount val="33"/>
                <c:pt idx="0">
                  <c:v>50.335769115133871</c:v>
                </c:pt>
                <c:pt idx="1">
                  <c:v>48.432158314397384</c:v>
                </c:pt>
                <c:pt idx="2">
                  <c:v>48.135633581615366</c:v>
                </c:pt>
                <c:pt idx="3">
                  <c:v>47.432714323383379</c:v>
                </c:pt>
                <c:pt idx="4">
                  <c:v>45.358697454421872</c:v>
                </c:pt>
                <c:pt idx="5">
                  <c:v>47.307614383505552</c:v>
                </c:pt>
                <c:pt idx="6">
                  <c:v>49.867629809716618</c:v>
                </c:pt>
                <c:pt idx="7">
                  <c:v>35.050722512629818</c:v>
                </c:pt>
                <c:pt idx="8">
                  <c:v>49.437868773646187</c:v>
                </c:pt>
                <c:pt idx="9">
                  <c:v>47.541419523388868</c:v>
                </c:pt>
                <c:pt idx="10">
                  <c:v>39.89045578573996</c:v>
                </c:pt>
                <c:pt idx="11">
                  <c:v>50.717562459242799</c:v>
                </c:pt>
                <c:pt idx="12">
                  <c:v>52.599180893089397</c:v>
                </c:pt>
                <c:pt idx="13">
                  <c:v>29.11470650787669</c:v>
                </c:pt>
                <c:pt idx="14">
                  <c:v>49.014624471929437</c:v>
                </c:pt>
                <c:pt idx="15">
                  <c:v>50.94438910873987</c:v>
                </c:pt>
                <c:pt idx="16">
                  <c:v>49.249190779504261</c:v>
                </c:pt>
                <c:pt idx="17">
                  <c:v>45.67959365373963</c:v>
                </c:pt>
                <c:pt idx="18">
                  <c:v>26.832800049790876</c:v>
                </c:pt>
                <c:pt idx="19">
                  <c:v>23.658811714296462</c:v>
                </c:pt>
                <c:pt idx="20">
                  <c:v>33.231314002214049</c:v>
                </c:pt>
                <c:pt idx="21">
                  <c:v>23.771070120500099</c:v>
                </c:pt>
                <c:pt idx="22">
                  <c:v>17.499855349649351</c:v>
                </c:pt>
                <c:pt idx="23">
                  <c:v>14.550980972242087</c:v>
                </c:pt>
                <c:pt idx="24">
                  <c:v>21.599417280222951</c:v>
                </c:pt>
                <c:pt idx="25">
                  <c:v>13.082413579933018</c:v>
                </c:pt>
                <c:pt idx="26">
                  <c:v>10.746082324501913</c:v>
                </c:pt>
                <c:pt idx="27">
                  <c:v>14.781436053724747</c:v>
                </c:pt>
                <c:pt idx="28">
                  <c:v>11.828861394805244</c:v>
                </c:pt>
                <c:pt idx="29">
                  <c:v>15.605465010967691</c:v>
                </c:pt>
                <c:pt idx="30">
                  <c:v>11.859525336503793</c:v>
                </c:pt>
                <c:pt idx="31">
                  <c:v>13.26996757052575</c:v>
                </c:pt>
                <c:pt idx="32">
                  <c:v>18.864580827509599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5-42F4-B0E6-8281A966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243424"/>
        <c:axId val="439305608"/>
      </c:bar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3.307808511746627E-3"/>
              <c:y val="7.36340277777777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283564982986813E-2"/>
          <c:y val="0.84155960637182448"/>
          <c:w val="0.90389869791666666"/>
          <c:h val="0.10389328703703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Data'!$A$42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Data'!$E$42:$AK$42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A9-4E9E-97F2-F82BA8B5B0EE}"/>
            </c:ext>
          </c:extLst>
        </c:ser>
        <c:ser>
          <c:idx val="5"/>
          <c:order val="1"/>
          <c:tx>
            <c:strRef>
              <c:f>'Talnagögn | Numerical Data'!$A$43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Data'!$E$43:$AK$43</c:f>
              <c:numCache>
                <c:formatCode>0.0</c:formatCode>
                <c:ptCount val="33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1.8489152543969434</c:v>
                </c:pt>
                <c:pt idx="5">
                  <c:v>3.1482548631421956</c:v>
                </c:pt>
                <c:pt idx="6" formatCode="0">
                  <c:v>10.086670059136353</c:v>
                </c:pt>
                <c:pt idx="7" formatCode="0">
                  <c:v>16.132889712307577</c:v>
                </c:pt>
                <c:pt idx="8" formatCode="0">
                  <c:v>25.456069519465085</c:v>
                </c:pt>
                <c:pt idx="9" formatCode="0">
                  <c:v>36.983390757986719</c:v>
                </c:pt>
                <c:pt idx="10" formatCode="0">
                  <c:v>42.966301653629273</c:v>
                </c:pt>
                <c:pt idx="11" formatCode="0">
                  <c:v>39.798059479622438</c:v>
                </c:pt>
                <c:pt idx="12" formatCode="0">
                  <c:v>44.624075684904028</c:v>
                </c:pt>
                <c:pt idx="13" formatCode="0">
                  <c:v>45.10631741308412</c:v>
                </c:pt>
                <c:pt idx="14" formatCode="0">
                  <c:v>52.140957248435534</c:v>
                </c:pt>
                <c:pt idx="15" formatCode="0">
                  <c:v>57.201241406144838</c:v>
                </c:pt>
                <c:pt idx="16" formatCode="0">
                  <c:v>66.268728117954964</c:v>
                </c:pt>
                <c:pt idx="17" formatCode="0">
                  <c:v>66.94139885551283</c:v>
                </c:pt>
                <c:pt idx="18" formatCode="0">
                  <c:v>65.619674949677176</c:v>
                </c:pt>
                <c:pt idx="19" formatCode="0">
                  <c:v>78.815684882158905</c:v>
                </c:pt>
                <c:pt idx="20" formatCode="0">
                  <c:v>106.63787846935243</c:v>
                </c:pt>
                <c:pt idx="21" formatCode="0">
                  <c:v>131.33347009246177</c:v>
                </c:pt>
                <c:pt idx="22" formatCode="0">
                  <c:v>136.5156278242512</c:v>
                </c:pt>
                <c:pt idx="23" formatCode="0">
                  <c:v>166.67301783528774</c:v>
                </c:pt>
                <c:pt idx="24" formatCode="0">
                  <c:v>164.47973841133989</c:v>
                </c:pt>
                <c:pt idx="25" formatCode="0">
                  <c:v>156.82957565208963</c:v>
                </c:pt>
                <c:pt idx="26" formatCode="0">
                  <c:v>173.66618826618588</c:v>
                </c:pt>
                <c:pt idx="27" formatCode="0">
                  <c:v>164.60973006017312</c:v>
                </c:pt>
                <c:pt idx="28" formatCode="0">
                  <c:v>182.49465783600516</c:v>
                </c:pt>
                <c:pt idx="29" formatCode="0">
                  <c:v>194.40775708209762</c:v>
                </c:pt>
                <c:pt idx="30" formatCode="0">
                  <c:v>198.16685581224471</c:v>
                </c:pt>
                <c:pt idx="31" formatCode="0">
                  <c:v>162.47588351837697</c:v>
                </c:pt>
                <c:pt idx="32" formatCode="0">
                  <c:v>133.26348312358914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A9-4E9E-97F2-F82BA8B5B0EE}"/>
            </c:ext>
          </c:extLst>
        </c:ser>
        <c:ser>
          <c:idx val="2"/>
          <c:order val="2"/>
          <c:tx>
            <c:strRef>
              <c:f>'Talnagögn | Numerical Data'!$A$41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Data'!$E$41:$AK$41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9-4E9E-97F2-F82BA8B5B0EE}"/>
            </c:ext>
          </c:extLst>
        </c:ser>
        <c:ser>
          <c:idx val="0"/>
          <c:order val="3"/>
          <c:tx>
            <c:strRef>
              <c:f>'Talnagögn | Numerical Data'!$A$44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val>
            <c:numRef>
              <c:f>'Talnagögn | Numerical Data'!$E$44:$AK$44</c:f>
              <c:numCache>
                <c:formatCode>0</c:formatCode>
                <c:ptCount val="33"/>
                <c:pt idx="0">
                  <c:v>107.76881532349243</c:v>
                </c:pt>
                <c:pt idx="1">
                  <c:v>102.28400351466654</c:v>
                </c:pt>
                <c:pt idx="2">
                  <c:v>94.699760359509867</c:v>
                </c:pt>
                <c:pt idx="3">
                  <c:v>90.697846128698714</c:v>
                </c:pt>
                <c:pt idx="4">
                  <c:v>88.308464272511443</c:v>
                </c:pt>
                <c:pt idx="5">
                  <c:v>87.569226847228663</c:v>
                </c:pt>
                <c:pt idx="6">
                  <c:v>97.865807946981846</c:v>
                </c:pt>
                <c:pt idx="7">
                  <c:v>95.578041662790554</c:v>
                </c:pt>
                <c:pt idx="8">
                  <c:v>99.158627709562055</c:v>
                </c:pt>
                <c:pt idx="9">
                  <c:v>106.23202169061616</c:v>
                </c:pt>
                <c:pt idx="10">
                  <c:v>95.412260145698724</c:v>
                </c:pt>
                <c:pt idx="11">
                  <c:v>85.487741881018337</c:v>
                </c:pt>
                <c:pt idx="12">
                  <c:v>52.270270614210368</c:v>
                </c:pt>
                <c:pt idx="13">
                  <c:v>45.588320736180279</c:v>
                </c:pt>
                <c:pt idx="14">
                  <c:v>63.899377105369226</c:v>
                </c:pt>
                <c:pt idx="15">
                  <c:v>68.540399916879196</c:v>
                </c:pt>
                <c:pt idx="16">
                  <c:v>76.833482501809627</c:v>
                </c:pt>
                <c:pt idx="17">
                  <c:v>79.19944184339758</c:v>
                </c:pt>
                <c:pt idx="18">
                  <c:v>75.569324874751771</c:v>
                </c:pt>
                <c:pt idx="19">
                  <c:v>41.418512440041432</c:v>
                </c:pt>
                <c:pt idx="20">
                  <c:v>24.483879841221196</c:v>
                </c:pt>
                <c:pt idx="21">
                  <c:v>32.888841211643133</c:v>
                </c:pt>
                <c:pt idx="22">
                  <c:v>15.420909451709601</c:v>
                </c:pt>
                <c:pt idx="23">
                  <c:v>12.823803034242662</c:v>
                </c:pt>
                <c:pt idx="24">
                  <c:v>11.800505607046141</c:v>
                </c:pt>
                <c:pt idx="25">
                  <c:v>11.544335854174884</c:v>
                </c:pt>
                <c:pt idx="26">
                  <c:v>10.884712663843832</c:v>
                </c:pt>
                <c:pt idx="27">
                  <c:v>12.102916988632597</c:v>
                </c:pt>
                <c:pt idx="28">
                  <c:v>14.421409459060555</c:v>
                </c:pt>
                <c:pt idx="29">
                  <c:v>12.023682800125464</c:v>
                </c:pt>
                <c:pt idx="30">
                  <c:v>13.1873442194691</c:v>
                </c:pt>
                <c:pt idx="31">
                  <c:v>12.331052791033279</c:v>
                </c:pt>
                <c:pt idx="32">
                  <c:v>11.611466839813989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F-46ED-8297-D592B320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469392"/>
        <c:axId val="431469752"/>
      </c:barChart>
      <c:catAx>
        <c:axId val="43146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69752"/>
        <c:crosses val="autoZero"/>
        <c:auto val="1"/>
        <c:lblAlgn val="ctr"/>
        <c:lblOffset val="100"/>
        <c:noMultiLvlLbl val="0"/>
      </c:catAx>
      <c:valAx>
        <c:axId val="4314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'Talnagögn | Numerical Data'!$A$52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Data'!$E$52:$AK$52</c:f>
              <c:numCache>
                <c:formatCode>0</c:formatCode>
                <c:ptCount val="33"/>
                <c:pt idx="0">
                  <c:v>106.82331497093315</c:v>
                </c:pt>
                <c:pt idx="1">
                  <c:v>102.09679586711565</c:v>
                </c:pt>
                <c:pt idx="2">
                  <c:v>93.576072371264047</c:v>
                </c:pt>
                <c:pt idx="3">
                  <c:v>92.90011886634403</c:v>
                </c:pt>
                <c:pt idx="4">
                  <c:v>91.006405467579157</c:v>
                </c:pt>
                <c:pt idx="5">
                  <c:v>88.658933094667248</c:v>
                </c:pt>
                <c:pt idx="6">
                  <c:v>89.19593703197144</c:v>
                </c:pt>
                <c:pt idx="7">
                  <c:v>87.040558126365354</c:v>
                </c:pt>
                <c:pt idx="8">
                  <c:v>89.426172946805053</c:v>
                </c:pt>
                <c:pt idx="9">
                  <c:v>86.829809390054564</c:v>
                </c:pt>
                <c:pt idx="10">
                  <c:v>87.132513901378061</c:v>
                </c:pt>
                <c:pt idx="11">
                  <c:v>84.367964545967794</c:v>
                </c:pt>
                <c:pt idx="12">
                  <c:v>82.793761108717078</c:v>
                </c:pt>
                <c:pt idx="13">
                  <c:v>81.056948215604649</c:v>
                </c:pt>
                <c:pt idx="14">
                  <c:v>79.179008134867388</c:v>
                </c:pt>
                <c:pt idx="15">
                  <c:v>80.15338202097162</c:v>
                </c:pt>
                <c:pt idx="16">
                  <c:v>83.750370505736399</c:v>
                </c:pt>
                <c:pt idx="17">
                  <c:v>85.778428491486977</c:v>
                </c:pt>
                <c:pt idx="18">
                  <c:v>86.451420748884971</c:v>
                </c:pt>
                <c:pt idx="19">
                  <c:v>87.712861513755342</c:v>
                </c:pt>
                <c:pt idx="20">
                  <c:v>83.00263069027892</c:v>
                </c:pt>
                <c:pt idx="21">
                  <c:v>84.309343634031023</c:v>
                </c:pt>
                <c:pt idx="22">
                  <c:v>79.739552904968548</c:v>
                </c:pt>
                <c:pt idx="23">
                  <c:v>76.098300756488982</c:v>
                </c:pt>
                <c:pt idx="24">
                  <c:v>82.185350512578623</c:v>
                </c:pt>
                <c:pt idx="25">
                  <c:v>82.846764119840344</c:v>
                </c:pt>
                <c:pt idx="26">
                  <c:v>83.550904869861654</c:v>
                </c:pt>
                <c:pt idx="27">
                  <c:v>81.71525565497528</c:v>
                </c:pt>
                <c:pt idx="28">
                  <c:v>79.199757770351567</c:v>
                </c:pt>
                <c:pt idx="29">
                  <c:v>77.350933127879131</c:v>
                </c:pt>
                <c:pt idx="30">
                  <c:v>75.346114423584055</c:v>
                </c:pt>
                <c:pt idx="31">
                  <c:v>75.474656664357852</c:v>
                </c:pt>
                <c:pt idx="32">
                  <c:v>74.205677741449563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4-4148-833E-D6B09CD80254}"/>
            </c:ext>
          </c:extLst>
        </c:ser>
        <c:ser>
          <c:idx val="0"/>
          <c:order val="1"/>
          <c:tx>
            <c:strRef>
              <c:f>'Talnagögn | Numerical Data'!$A$51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Data'!$E$51:$AK$51</c:f>
              <c:numCache>
                <c:formatCode>0</c:formatCode>
                <c:ptCount val="33"/>
                <c:pt idx="0">
                  <c:v>391.10421769976415</c:v>
                </c:pt>
                <c:pt idx="1">
                  <c:v>379.74345312020779</c:v>
                </c:pt>
                <c:pt idx="2">
                  <c:v>372.83184943394423</c:v>
                </c:pt>
                <c:pt idx="3">
                  <c:v>370.64603554145742</c:v>
                </c:pt>
                <c:pt idx="4">
                  <c:v>371.35340775947316</c:v>
                </c:pt>
                <c:pt idx="5">
                  <c:v>356.53906830796939</c:v>
                </c:pt>
                <c:pt idx="6">
                  <c:v>360.79356739710499</c:v>
                </c:pt>
                <c:pt idx="7">
                  <c:v>356.55831746060034</c:v>
                </c:pt>
                <c:pt idx="8">
                  <c:v>363.82887056956025</c:v>
                </c:pt>
                <c:pt idx="9">
                  <c:v>358.7828883878567</c:v>
                </c:pt>
                <c:pt idx="10">
                  <c:v>345.10490707420837</c:v>
                </c:pt>
                <c:pt idx="11">
                  <c:v>345.40663528150668</c:v>
                </c:pt>
                <c:pt idx="12">
                  <c:v>337.58770630681204</c:v>
                </c:pt>
                <c:pt idx="13">
                  <c:v>332.63799930142534</c:v>
                </c:pt>
                <c:pt idx="14">
                  <c:v>326.68747687991709</c:v>
                </c:pt>
                <c:pt idx="15">
                  <c:v>329.04486225640539</c:v>
                </c:pt>
                <c:pt idx="16">
                  <c:v>336.38070862999018</c:v>
                </c:pt>
                <c:pt idx="17">
                  <c:v>342.38466466372358</c:v>
                </c:pt>
                <c:pt idx="18">
                  <c:v>346.71145371589557</c:v>
                </c:pt>
                <c:pt idx="19">
                  <c:v>352.49140385827144</c:v>
                </c:pt>
                <c:pt idx="20">
                  <c:v>352.08843561105869</c:v>
                </c:pt>
                <c:pt idx="21">
                  <c:v>350.60155495865888</c:v>
                </c:pt>
                <c:pt idx="22">
                  <c:v>343.07774117958581</c:v>
                </c:pt>
                <c:pt idx="23">
                  <c:v>335.52386428861291</c:v>
                </c:pt>
                <c:pt idx="24">
                  <c:v>354.5266835441796</c:v>
                </c:pt>
                <c:pt idx="25">
                  <c:v>357.60773872953808</c:v>
                </c:pt>
                <c:pt idx="26">
                  <c:v>359.95309435965697</c:v>
                </c:pt>
                <c:pt idx="27">
                  <c:v>352.295690372568</c:v>
                </c:pt>
                <c:pt idx="28">
                  <c:v>341.15509966226671</c:v>
                </c:pt>
                <c:pt idx="29">
                  <c:v>330.81726304438155</c:v>
                </c:pt>
                <c:pt idx="30">
                  <c:v>325.54067979019385</c:v>
                </c:pt>
                <c:pt idx="31">
                  <c:v>324.05640408300906</c:v>
                </c:pt>
                <c:pt idx="32">
                  <c:v>316.86715115342128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4-4148-833E-D6B09CD80254}"/>
            </c:ext>
          </c:extLst>
        </c:ser>
        <c:ser>
          <c:idx val="2"/>
          <c:order val="2"/>
          <c:tx>
            <c:strRef>
              <c:f>'Talnagögn | Numerical Data'!$A$53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Data'!$E$53:$AK$53</c:f>
              <c:numCache>
                <c:formatCode>0</c:formatCode>
                <c:ptCount val="33"/>
                <c:pt idx="0">
                  <c:v>196.25521588422291</c:v>
                </c:pt>
                <c:pt idx="1">
                  <c:v>193.32752826910817</c:v>
                </c:pt>
                <c:pt idx="2">
                  <c:v>187.16731402544852</c:v>
                </c:pt>
                <c:pt idx="3">
                  <c:v>191.05171919673012</c:v>
                </c:pt>
                <c:pt idx="4">
                  <c:v>195.55914311872348</c:v>
                </c:pt>
                <c:pt idx="5">
                  <c:v>190.34466296832059</c:v>
                </c:pt>
                <c:pt idx="6">
                  <c:v>198.16460403878682</c:v>
                </c:pt>
                <c:pt idx="7">
                  <c:v>195.36129694226338</c:v>
                </c:pt>
                <c:pt idx="8">
                  <c:v>199.19879951743476</c:v>
                </c:pt>
                <c:pt idx="9">
                  <c:v>203.65693473055188</c:v>
                </c:pt>
                <c:pt idx="10">
                  <c:v>202.26471633913533</c:v>
                </c:pt>
                <c:pt idx="11">
                  <c:v>201.26660951153309</c:v>
                </c:pt>
                <c:pt idx="12">
                  <c:v>194.37675024825444</c:v>
                </c:pt>
                <c:pt idx="13">
                  <c:v>191.04251439440651</c:v>
                </c:pt>
                <c:pt idx="14">
                  <c:v>190.73890088897645</c:v>
                </c:pt>
                <c:pt idx="15">
                  <c:v>190.1131603540363</c:v>
                </c:pt>
                <c:pt idx="16">
                  <c:v>205.32145800263908</c:v>
                </c:pt>
                <c:pt idx="17">
                  <c:v>214.45759142105851</c:v>
                </c:pt>
                <c:pt idx="18">
                  <c:v>222.96340599667093</c:v>
                </c:pt>
                <c:pt idx="19">
                  <c:v>207.56560347211126</c:v>
                </c:pt>
                <c:pt idx="20">
                  <c:v>201.21930027361174</c:v>
                </c:pt>
                <c:pt idx="21">
                  <c:v>199.46507728846004</c:v>
                </c:pt>
                <c:pt idx="22">
                  <c:v>206.61745127611897</c:v>
                </c:pt>
                <c:pt idx="23">
                  <c:v>202.37310745079611</c:v>
                </c:pt>
                <c:pt idx="24">
                  <c:v>221.33104868286091</c:v>
                </c:pt>
                <c:pt idx="25">
                  <c:v>207.10953077432373</c:v>
                </c:pt>
                <c:pt idx="26">
                  <c:v>203.72800980878907</c:v>
                </c:pt>
                <c:pt idx="27">
                  <c:v>213.37387531884582</c:v>
                </c:pt>
                <c:pt idx="28">
                  <c:v>204.14008141512156</c:v>
                </c:pt>
                <c:pt idx="29">
                  <c:v>195.06044520009425</c:v>
                </c:pt>
                <c:pt idx="30">
                  <c:v>199.76393594468485</c:v>
                </c:pt>
                <c:pt idx="31">
                  <c:v>204.01800973660545</c:v>
                </c:pt>
                <c:pt idx="32">
                  <c:v>198.65523184386424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4-4148-833E-D6B09CD80254}"/>
            </c:ext>
          </c:extLst>
        </c:ser>
        <c:ser>
          <c:idx val="3"/>
          <c:order val="3"/>
          <c:tx>
            <c:strRef>
              <c:f>'Talnagögn | Numerical Data'!$A$54</c:f>
              <c:strCache>
                <c:ptCount val="1"/>
                <c:pt idx="0">
                  <c:v>Kölkun og CO₂-losun frá áburði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Data'!$E$54:$AK$54</c:f>
              <c:numCache>
                <c:formatCode>0.0000</c:formatCode>
                <c:ptCount val="33"/>
                <c:pt idx="0" formatCode="0.000">
                  <c:v>2.3099999999999999E-2</c:v>
                </c:pt>
                <c:pt idx="1">
                  <c:v>9.2492400000000006E-3</c:v>
                </c:pt>
                <c:pt idx="2" formatCode="0.000">
                  <c:v>3.2451320000000006E-2</c:v>
                </c:pt>
                <c:pt idx="3" formatCode="0.000">
                  <c:v>2.2004839999999998E-2</c:v>
                </c:pt>
                <c:pt idx="4">
                  <c:v>8.7999999999999988E-3</c:v>
                </c:pt>
                <c:pt idx="5" formatCode="0.0">
                  <c:v>2.4369458069135801</c:v>
                </c:pt>
                <c:pt idx="6" formatCode="0.0">
                  <c:v>2.6508298965432116</c:v>
                </c:pt>
                <c:pt idx="7" formatCode="0.0">
                  <c:v>2.5593616019753092</c:v>
                </c:pt>
                <c:pt idx="8" formatCode="0.0">
                  <c:v>2.5464230488888897</c:v>
                </c:pt>
                <c:pt idx="9" formatCode="0.0">
                  <c:v>2.7616834585185188</c:v>
                </c:pt>
                <c:pt idx="10" formatCode="0.0">
                  <c:v>2.7621307511111111</c:v>
                </c:pt>
                <c:pt idx="11" formatCode="0.0">
                  <c:v>2.6959684128395072</c:v>
                </c:pt>
                <c:pt idx="12" formatCode="0.0">
                  <c:v>2.4154087303703711</c:v>
                </c:pt>
                <c:pt idx="13" formatCode="0.0">
                  <c:v>4.6716002340740737</c:v>
                </c:pt>
                <c:pt idx="14" formatCode="0.0">
                  <c:v>4.779621988641976</c:v>
                </c:pt>
                <c:pt idx="15" formatCode="0.0">
                  <c:v>4.5326526558024689</c:v>
                </c:pt>
                <c:pt idx="16" formatCode="0.0">
                  <c:v>4.4245318740740744</c:v>
                </c:pt>
                <c:pt idx="17" formatCode="0.0">
                  <c:v>4.0608959424240698</c:v>
                </c:pt>
                <c:pt idx="18" formatCode="0.0">
                  <c:v>7.018974987308642</c:v>
                </c:pt>
                <c:pt idx="19" formatCode="0.0">
                  <c:v>5.7231211653054324</c:v>
                </c:pt>
                <c:pt idx="20" formatCode="0.0">
                  <c:v>3.3200173570168667</c:v>
                </c:pt>
                <c:pt idx="21" formatCode="0.0">
                  <c:v>3.3116244576399865</c:v>
                </c:pt>
                <c:pt idx="22" formatCode="0.0">
                  <c:v>3.1318885840689332</c:v>
                </c:pt>
                <c:pt idx="23" formatCode="0.0">
                  <c:v>2.9455943074066662</c:v>
                </c:pt>
                <c:pt idx="24" formatCode="0.0">
                  <c:v>3.0499577376106668</c:v>
                </c:pt>
                <c:pt idx="25" formatCode="0.0">
                  <c:v>2.7669514469197329</c:v>
                </c:pt>
                <c:pt idx="26" formatCode="0.0">
                  <c:v>3.0115101924878669</c:v>
                </c:pt>
                <c:pt idx="27" formatCode="0.0">
                  <c:v>3.6940224201653669</c:v>
                </c:pt>
                <c:pt idx="28" formatCode="0.0">
                  <c:v>3.8024159394697667</c:v>
                </c:pt>
                <c:pt idx="29" formatCode="0.0">
                  <c:v>7.6769784301432935</c:v>
                </c:pt>
                <c:pt idx="30" formatCode="0.0">
                  <c:v>8.8329159904071606</c:v>
                </c:pt>
                <c:pt idx="31" formatCode="0.0">
                  <c:v>9.197463807637325</c:v>
                </c:pt>
                <c:pt idx="32" formatCode="0.0">
                  <c:v>6.535753746866666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4-4148-833E-D6B09CD80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398384"/>
        <c:axId val="439399464"/>
      </c:barChart>
      <c:catAx>
        <c:axId val="43939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9464"/>
        <c:crosses val="autoZero"/>
        <c:auto val="1"/>
        <c:lblAlgn val="ctr"/>
        <c:lblOffset val="100"/>
        <c:noMultiLvlLbl val="0"/>
      </c:catAx>
      <c:valAx>
        <c:axId val="4393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5.587508969711742E-3"/>
              <c:y val="7.76308237037704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397025738560805E-2"/>
          <c:y val="0.92682432005659354"/>
          <c:w val="0.87842649366209202"/>
          <c:h val="5.392377559656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78221178925402E-2"/>
          <c:y val="5.5680092592592594E-2"/>
          <c:w val="0.88933163797600412"/>
          <c:h val="0.74271342592592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Data'!$A$124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Data'!$E$124:$AD$124</c15:sqref>
                  </c15:fullRef>
                </c:ext>
              </c:extLst>
              <c:f>'Talnagögn | Numerical Data'!$E$124:$V$124</c:f>
              <c:numCache>
                <c:formatCode>0</c:formatCode>
                <c:ptCount val="18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901.9003205985739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859.59329867083193</c:v>
                </c:pt>
                <c:pt idx="17">
                  <c:v>925.61998746656161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3-41BF-B797-2189AAE39B2F}"/>
            </c:ext>
          </c:extLst>
        </c:ser>
        <c:ser>
          <c:idx val="1"/>
          <c:order val="1"/>
          <c:tx>
            <c:strRef>
              <c:f>'Talnagögn | Numerical Data'!$A$129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Data'!$E$129:$AD$129</c15:sqref>
                  </c15:fullRef>
                </c:ext>
              </c:extLst>
              <c:f>'Talnagögn | Numerical Data'!$E$129:$V$129</c:f>
              <c:numCache>
                <c:formatCode>0</c:formatCode>
                <c:ptCount val="18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614.72353826059737</c:v>
                </c:pt>
                <c:pt idx="9">
                  <c:v>606.24731041801465</c:v>
                </c:pt>
                <c:pt idx="10">
                  <c:v>621.21740588116916</c:v>
                </c:pt>
                <c:pt idx="11">
                  <c:v>518.76690503112491</c:v>
                </c:pt>
                <c:pt idx="12">
                  <c:v>530.38142924834813</c:v>
                </c:pt>
                <c:pt idx="13">
                  <c:v>546.90019133575004</c:v>
                </c:pt>
                <c:pt idx="14">
                  <c:v>518.36261174209733</c:v>
                </c:pt>
                <c:pt idx="15">
                  <c:v>509.49421478812258</c:v>
                </c:pt>
                <c:pt idx="16">
                  <c:v>569.41865140399079</c:v>
                </c:pt>
                <c:pt idx="17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3-41BF-B797-2189AAE39B2F}"/>
            </c:ext>
          </c:extLst>
        </c:ser>
        <c:ser>
          <c:idx val="2"/>
          <c:order val="2"/>
          <c:tx>
            <c:strRef>
              <c:f>'Talnagögn | Numerical Data'!$A$130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Data'!$E$130:$AD$130</c15:sqref>
                  </c15:fullRef>
                </c:ext>
              </c:extLst>
              <c:f>'Talnagögn | Numerical Data'!$E$130:$V$130</c:f>
              <c:numCache>
                <c:formatCode>0</c:formatCode>
                <c:ptCount val="18"/>
                <c:pt idx="0">
                  <c:v>603.84405728721583</c:v>
                </c:pt>
                <c:pt idx="1">
                  <c:v>629.87706901243962</c:v>
                </c:pt>
                <c:pt idx="2">
                  <c:v>646.68158051869307</c:v>
                </c:pt>
                <c:pt idx="3">
                  <c:v>663.14525544876005</c:v>
                </c:pt>
                <c:pt idx="4">
                  <c:v>653.49299000944347</c:v>
                </c:pt>
                <c:pt idx="5">
                  <c:v>639.63038393196609</c:v>
                </c:pt>
                <c:pt idx="6">
                  <c:v>637.68760033879005</c:v>
                </c:pt>
                <c:pt idx="7">
                  <c:v>632.56663394474219</c:v>
                </c:pt>
                <c:pt idx="8">
                  <c:v>616.94086680330463</c:v>
                </c:pt>
                <c:pt idx="9">
                  <c:v>661.09304047722981</c:v>
                </c:pt>
                <c:pt idx="10">
                  <c:v>650.33098507062186</c:v>
                </c:pt>
                <c:pt idx="11">
                  <c:v>650.24351923079553</c:v>
                </c:pt>
                <c:pt idx="12">
                  <c:v>651.07884376655443</c:v>
                </c:pt>
                <c:pt idx="13">
                  <c:v>628.29735478720954</c:v>
                </c:pt>
                <c:pt idx="14">
                  <c:v>610.90561980249811</c:v>
                </c:pt>
                <c:pt idx="15">
                  <c:v>609.48364614886987</c:v>
                </c:pt>
                <c:pt idx="16">
                  <c:v>612.74653429160969</c:v>
                </c:pt>
                <c:pt idx="17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3-41BF-B797-2189AAE39B2F}"/>
            </c:ext>
          </c:extLst>
        </c:ser>
        <c:ser>
          <c:idx val="3"/>
          <c:order val="3"/>
          <c:tx>
            <c:strRef>
              <c:f>'Talnagögn | Numerical Data'!$A$131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Data'!$E$131:$AD$131</c15:sqref>
                  </c15:fullRef>
                </c:ext>
              </c:extLst>
              <c:f>'Talnagögn | Numerical Data'!$E$131:$V$131</c:f>
              <c:numCache>
                <c:formatCode>0</c:formatCode>
                <c:ptCount val="18"/>
                <c:pt idx="0">
                  <c:v>283.88073703295896</c:v>
                </c:pt>
                <c:pt idx="1">
                  <c:v>308.73464539352659</c:v>
                </c:pt>
                <c:pt idx="2">
                  <c:v>308.02966803621149</c:v>
                </c:pt>
                <c:pt idx="3">
                  <c:v>293.01549216116052</c:v>
                </c:pt>
                <c:pt idx="4">
                  <c:v>283.75050344880202</c:v>
                </c:pt>
                <c:pt idx="5">
                  <c:v>280.45500605778898</c:v>
                </c:pt>
                <c:pt idx="6">
                  <c:v>259.9436503224897</c:v>
                </c:pt>
                <c:pt idx="7">
                  <c:v>237.97107935754372</c:v>
                </c:pt>
                <c:pt idx="8">
                  <c:v>238.18718205726799</c:v>
                </c:pt>
                <c:pt idx="9">
                  <c:v>236.75247745728154</c:v>
                </c:pt>
                <c:pt idx="10">
                  <c:v>233.77189104799106</c:v>
                </c:pt>
                <c:pt idx="11">
                  <c:v>231.1105522629432</c:v>
                </c:pt>
                <c:pt idx="12">
                  <c:v>227.00267593434461</c:v>
                </c:pt>
                <c:pt idx="13">
                  <c:v>221.90737471462552</c:v>
                </c:pt>
                <c:pt idx="14">
                  <c:v>189.1851468877073</c:v>
                </c:pt>
                <c:pt idx="15">
                  <c:v>213.21215362771892</c:v>
                </c:pt>
                <c:pt idx="16">
                  <c:v>209.36419749056159</c:v>
                </c:pt>
                <c:pt idx="17">
                  <c:v>200.23536486455632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A3-41BF-B797-2189AAE39B2F}"/>
            </c:ext>
          </c:extLst>
        </c:ser>
        <c:ser>
          <c:idx val="4"/>
          <c:order val="4"/>
          <c:tx>
            <c:strRef>
              <c:f>'Talnagögn | Numerical Data'!$A$132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Data'!$E$132:$AD$132</c15:sqref>
                  </c15:fullRef>
                </c:ext>
              </c:extLst>
              <c:f>'Talnagögn | Numerical Data'!$E$132:$V$132</c:f>
              <c:numCache>
                <c:formatCode>0</c:formatCode>
                <c:ptCount val="18"/>
                <c:pt idx="0">
                  <c:v>57.201241406144838</c:v>
                </c:pt>
                <c:pt idx="1">
                  <c:v>66.268728117954964</c:v>
                </c:pt>
                <c:pt idx="2">
                  <c:v>66.94139885551283</c:v>
                </c:pt>
                <c:pt idx="3">
                  <c:v>65.619674949677176</c:v>
                </c:pt>
                <c:pt idx="4">
                  <c:v>78.815684882158905</c:v>
                </c:pt>
                <c:pt idx="5">
                  <c:v>106.63787846935243</c:v>
                </c:pt>
                <c:pt idx="6">
                  <c:v>131.33347009246177</c:v>
                </c:pt>
                <c:pt idx="7">
                  <c:v>136.5156278242512</c:v>
                </c:pt>
                <c:pt idx="8">
                  <c:v>166.67301783528774</c:v>
                </c:pt>
                <c:pt idx="9">
                  <c:v>164.47973841133989</c:v>
                </c:pt>
                <c:pt idx="10">
                  <c:v>156.82957565208963</c:v>
                </c:pt>
                <c:pt idx="11">
                  <c:v>173.66618826618588</c:v>
                </c:pt>
                <c:pt idx="12">
                  <c:v>164.60973006017312</c:v>
                </c:pt>
                <c:pt idx="13">
                  <c:v>182.49465783600516</c:v>
                </c:pt>
                <c:pt idx="14">
                  <c:v>194.40775708209762</c:v>
                </c:pt>
                <c:pt idx="15">
                  <c:v>198.16685581224471</c:v>
                </c:pt>
                <c:pt idx="16">
                  <c:v>162.47588351837697</c:v>
                </c:pt>
                <c:pt idx="17">
                  <c:v>133.26348312358914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A3-41BF-B797-2189AAE39B2F}"/>
            </c:ext>
          </c:extLst>
        </c:ser>
        <c:ser>
          <c:idx val="5"/>
          <c:order val="5"/>
          <c:tx>
            <c:strRef>
              <c:f>'Talnagögn | Numerical Data'!$A$133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Data'!$E$133:$AD$133</c15:sqref>
                  </c15:fullRef>
                </c:ext>
              </c:extLst>
              <c:f>'Talnagögn | Numerical Data'!$E$133:$V$133</c:f>
              <c:numCache>
                <c:formatCode>0</c:formatCode>
                <c:ptCount val="18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  <c:pt idx="17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A3-41BF-B797-2189AAE39B2F}"/>
            </c:ext>
          </c:extLst>
        </c:ser>
        <c:ser>
          <c:idx val="6"/>
          <c:order val="6"/>
          <c:tx>
            <c:strRef>
              <c:f>'Talnagögn | Numerical Data'!$A$134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Data'!$E$134:$AD$134</c15:sqref>
                  </c15:fullRef>
                </c:ext>
              </c:extLst>
              <c:f>'Talnagögn | Numerical Data'!$E$134:$V$134</c:f>
              <c:numCache>
                <c:formatCode>0</c:formatCode>
                <c:ptCount val="18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215.83366248928385</c:v>
                </c:pt>
                <c:pt idx="3">
                  <c:v>208.96156893666625</c:v>
                </c:pt>
                <c:pt idx="4">
                  <c:v>145.57310735873384</c:v>
                </c:pt>
                <c:pt idx="5">
                  <c:v>116.66251837871671</c:v>
                </c:pt>
                <c:pt idx="6">
                  <c:v>106.724173287534</c:v>
                </c:pt>
                <c:pt idx="7">
                  <c:v>102.82225724651585</c:v>
                </c:pt>
                <c:pt idx="8">
                  <c:v>98.852644261966944</c:v>
                </c:pt>
                <c:pt idx="9">
                  <c:v>117.37447230447313</c:v>
                </c:pt>
                <c:pt idx="10">
                  <c:v>116.13287890779706</c:v>
                </c:pt>
                <c:pt idx="11">
                  <c:v>134.94854641811298</c:v>
                </c:pt>
                <c:pt idx="12">
                  <c:v>138.05064207733514</c:v>
                </c:pt>
                <c:pt idx="13">
                  <c:v>109.98053877254956</c:v>
                </c:pt>
                <c:pt idx="14">
                  <c:v>86.903419069836744</c:v>
                </c:pt>
                <c:pt idx="15">
                  <c:v>63.052941906921838</c:v>
                </c:pt>
                <c:pt idx="16">
                  <c:v>60.291972034396785</c:v>
                </c:pt>
                <c:pt idx="17">
                  <c:v>59.411699755651256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A3-41BF-B797-2189AAE39B2F}"/>
            </c:ext>
          </c:extLst>
        </c:ser>
        <c:ser>
          <c:idx val="7"/>
          <c:order val="7"/>
          <c:tx>
            <c:strRef>
              <c:f>'Talnagögn | Numerical Data'!$A$138</c:f>
              <c:strCache>
                <c:ptCount val="1"/>
                <c:pt idx="0">
                  <c:v>Önnur losun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Data'!$E$138:$AD$138</c15:sqref>
                  </c15:fullRef>
                </c:ext>
              </c:extLst>
              <c:f>'Talnagögn | Numerical Data'!$E$138:$V$138</c:f>
              <c:numCache>
                <c:formatCode>0</c:formatCode>
                <c:ptCount val="18"/>
                <c:pt idx="0">
                  <c:v>324.9736812543847</c:v>
                </c:pt>
                <c:pt idx="1">
                  <c:v>369.00394515576772</c:v>
                </c:pt>
                <c:pt idx="2">
                  <c:v>376.66601849809558</c:v>
                </c:pt>
                <c:pt idx="3">
                  <c:v>322.28674546035154</c:v>
                </c:pt>
                <c:pt idx="4">
                  <c:v>221.8167197061166</c:v>
                </c:pt>
                <c:pt idx="5">
                  <c:v>183.86574255844835</c:v>
                </c:pt>
                <c:pt idx="6">
                  <c:v>181.67478239359343</c:v>
                </c:pt>
                <c:pt idx="7">
                  <c:v>146.05080496855226</c:v>
                </c:pt>
                <c:pt idx="8">
                  <c:v>137.36473215990782</c:v>
                </c:pt>
                <c:pt idx="9">
                  <c:v>110.58016823984872</c:v>
                </c:pt>
                <c:pt idx="10">
                  <c:v>139.72729067415639</c:v>
                </c:pt>
                <c:pt idx="11">
                  <c:v>130.81104811887963</c:v>
                </c:pt>
                <c:pt idx="12">
                  <c:v>114.02079821014513</c:v>
                </c:pt>
                <c:pt idx="13">
                  <c:v>130.94225507406327</c:v>
                </c:pt>
                <c:pt idx="14">
                  <c:v>135.24101531361021</c:v>
                </c:pt>
                <c:pt idx="15">
                  <c:v>108.75456638032756</c:v>
                </c:pt>
                <c:pt idx="16">
                  <c:v>113.46719195173637</c:v>
                </c:pt>
                <c:pt idx="17">
                  <c:v>180.26900790169248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A3-41BF-B797-2189AAE39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4840800"/>
        <c:axId val="1134837560"/>
      </c:barChart>
      <c:catAx>
        <c:axId val="11348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37560"/>
        <c:crosses val="autoZero"/>
        <c:auto val="1"/>
        <c:lblAlgn val="ctr"/>
        <c:lblOffset val="100"/>
        <c:noMultiLvlLbl val="0"/>
      </c:catAx>
      <c:valAx>
        <c:axId val="1134837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3.4868071253021057E-3"/>
              <c:y val="7.03866364742138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408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1060431764685971"/>
          <c:y val="0.91417843355016126"/>
          <c:w val="0.78064441950359142"/>
          <c:h val="8.582156644983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Data'!$A$86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Data'!$E$86:$AK$86</c:f>
              <c:numCache>
                <c:formatCode>0</c:formatCode>
                <c:ptCount val="33"/>
                <c:pt idx="0">
                  <c:v>172.53606160573185</c:v>
                </c:pt>
                <c:pt idx="1">
                  <c:v>177.17689459972712</c:v>
                </c:pt>
                <c:pt idx="2">
                  <c:v>191.3340701827706</c:v>
                </c:pt>
                <c:pt idx="3">
                  <c:v>203.1029013543118</c:v>
                </c:pt>
                <c:pt idx="4">
                  <c:v>213.84008956675834</c:v>
                </c:pt>
                <c:pt idx="5">
                  <c:v>224.78911059949189</c:v>
                </c:pt>
                <c:pt idx="6">
                  <c:v>231.71990901291827</c:v>
                </c:pt>
                <c:pt idx="7">
                  <c:v>238.37014750314779</c:v>
                </c:pt>
                <c:pt idx="8">
                  <c:v>246.67169624115184</c:v>
                </c:pt>
                <c:pt idx="9">
                  <c:v>255.63545202624636</c:v>
                </c:pt>
                <c:pt idx="10">
                  <c:v>263.47299072845624</c:v>
                </c:pt>
                <c:pt idx="11">
                  <c:v>273.57951002849359</c:v>
                </c:pt>
                <c:pt idx="12">
                  <c:v>277.42981142363999</c:v>
                </c:pt>
                <c:pt idx="13">
                  <c:v>280.7237355032218</c:v>
                </c:pt>
                <c:pt idx="14">
                  <c:v>289.36358341001977</c:v>
                </c:pt>
                <c:pt idx="15">
                  <c:v>283.88073703295896</c:v>
                </c:pt>
                <c:pt idx="16">
                  <c:v>308.73464539352659</c:v>
                </c:pt>
                <c:pt idx="17">
                  <c:v>308.02966803621149</c:v>
                </c:pt>
                <c:pt idx="18">
                  <c:v>293.01549216116052</c:v>
                </c:pt>
                <c:pt idx="19">
                  <c:v>283.75050344880202</c:v>
                </c:pt>
                <c:pt idx="20">
                  <c:v>280.45500605778898</c:v>
                </c:pt>
                <c:pt idx="21">
                  <c:v>259.9436503224897</c:v>
                </c:pt>
                <c:pt idx="22">
                  <c:v>237.97107935754372</c:v>
                </c:pt>
                <c:pt idx="23">
                  <c:v>238.18718205726799</c:v>
                </c:pt>
                <c:pt idx="24">
                  <c:v>236.75247745728154</c:v>
                </c:pt>
                <c:pt idx="25">
                  <c:v>233.77189104799106</c:v>
                </c:pt>
                <c:pt idx="26">
                  <c:v>231.1105522629432</c:v>
                </c:pt>
                <c:pt idx="27">
                  <c:v>227.00267593434461</c:v>
                </c:pt>
                <c:pt idx="28">
                  <c:v>221.90737471462552</c:v>
                </c:pt>
                <c:pt idx="29">
                  <c:v>189.1851468877073</c:v>
                </c:pt>
                <c:pt idx="30">
                  <c:v>213.21215362771892</c:v>
                </c:pt>
                <c:pt idx="31">
                  <c:v>209.36419749056159</c:v>
                </c:pt>
                <c:pt idx="32">
                  <c:v>200.23536486455632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5-4485-9013-403DB7BC550B}"/>
            </c:ext>
          </c:extLst>
        </c:ser>
        <c:ser>
          <c:idx val="1"/>
          <c:order val="1"/>
          <c:tx>
            <c:strRef>
              <c:f>'Talnagögn | Numerical Data'!$A$87</c:f>
              <c:strCache>
                <c:ptCount val="1"/>
                <c:pt idx="0">
                  <c:v>Jarðgerð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Data'!$E$87:$AK$87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5.6001363352000011</c:v>
                </c:pt>
                <c:pt idx="31">
                  <c:v>5.4946010899999997</c:v>
                </c:pt>
                <c:pt idx="32">
                  <c:v>3.9666289259999998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5-4485-9013-403DB7BC550B}"/>
            </c:ext>
          </c:extLst>
        </c:ser>
        <c:ser>
          <c:idx val="2"/>
          <c:order val="2"/>
          <c:tx>
            <c:strRef>
              <c:f>'Talnagögn | Numerical Data'!$A$88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Data'!$E$88:$AK$88</c:f>
              <c:numCache>
                <c:formatCode>0</c:formatCode>
                <c:ptCount val="33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 formatCode="0.0">
                  <c:v>9.2159920304327336</c:v>
                </c:pt>
                <c:pt idx="8" formatCode="0.0">
                  <c:v>7.8716958547851945</c:v>
                </c:pt>
                <c:pt idx="9" formatCode="0.0">
                  <c:v>6.5162739195936084</c:v>
                </c:pt>
                <c:pt idx="10" formatCode="0.0">
                  <c:v>6.260771279389818</c:v>
                </c:pt>
                <c:pt idx="11" formatCode="0.0">
                  <c:v>5.7366936821994381</c:v>
                </c:pt>
                <c:pt idx="12" formatCode="0.0">
                  <c:v>5.3423629461557942</c:v>
                </c:pt>
                <c:pt idx="13" formatCode="0.0">
                  <c:v>4.6138064720172016</c:v>
                </c:pt>
                <c:pt idx="14" formatCode="0.0">
                  <c:v>6.9203627534090515</c:v>
                </c:pt>
                <c:pt idx="15" formatCode="0.0">
                  <c:v>5.5573345470239897</c:v>
                </c:pt>
                <c:pt idx="16" formatCode="0.0">
                  <c:v>5.7497759114371663</c:v>
                </c:pt>
                <c:pt idx="17" formatCode="0.0">
                  <c:v>8.7305811954460175</c:v>
                </c:pt>
                <c:pt idx="18" formatCode="0.0">
                  <c:v>7.018919753655064</c:v>
                </c:pt>
                <c:pt idx="19" formatCode="0.0">
                  <c:v>6.9010512572312743</c:v>
                </c:pt>
                <c:pt idx="20" formatCode="0.0">
                  <c:v>6.6899681626095795</c:v>
                </c:pt>
                <c:pt idx="21" formatCode="0.0">
                  <c:v>7.3850005751473908</c:v>
                </c:pt>
                <c:pt idx="22" formatCode="0.0">
                  <c:v>7.1131856831429161</c:v>
                </c:pt>
                <c:pt idx="23" formatCode="0.0">
                  <c:v>6.0870657461533337</c:v>
                </c:pt>
                <c:pt idx="24" formatCode="0.0">
                  <c:v>8.2343240362550105</c:v>
                </c:pt>
                <c:pt idx="25" formatCode="0.0">
                  <c:v>7.5686363171544144</c:v>
                </c:pt>
                <c:pt idx="26" formatCode="0.0">
                  <c:v>8.1470449380097314</c:v>
                </c:pt>
                <c:pt idx="27" formatCode="0.0">
                  <c:v>8.5611423208870931</c:v>
                </c:pt>
                <c:pt idx="28" formatCode="0.0">
                  <c:v>7.568719307270765</c:v>
                </c:pt>
                <c:pt idx="29">
                  <c:v>9.992911793489851</c:v>
                </c:pt>
                <c:pt idx="30" formatCode="0.0">
                  <c:v>6.9796963079934322</c:v>
                </c:pt>
                <c:pt idx="31" formatCode="0.0">
                  <c:v>8.1376844847120768</c:v>
                </c:pt>
                <c:pt idx="32">
                  <c:v>9.6860268858472374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5-4485-9013-403DB7BC550B}"/>
            </c:ext>
          </c:extLst>
        </c:ser>
        <c:ser>
          <c:idx val="3"/>
          <c:order val="3"/>
          <c:tx>
            <c:strRef>
              <c:f>'Talnagögn | Numerical Data'!$A$89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Data'!$E$89:$AK$89</c:f>
              <c:numCache>
                <c:formatCode>0</c:formatCode>
                <c:ptCount val="33"/>
                <c:pt idx="0">
                  <c:v>19.345022769725226</c:v>
                </c:pt>
                <c:pt idx="1">
                  <c:v>19.372407786816499</c:v>
                </c:pt>
                <c:pt idx="2">
                  <c:v>19.162533823586301</c:v>
                </c:pt>
                <c:pt idx="3">
                  <c:v>20.335121598645546</c:v>
                </c:pt>
                <c:pt idx="4">
                  <c:v>18.991911017474912</c:v>
                </c:pt>
                <c:pt idx="5">
                  <c:v>19.626677927800159</c:v>
                </c:pt>
                <c:pt idx="6">
                  <c:v>23.109310128809675</c:v>
                </c:pt>
                <c:pt idx="7">
                  <c:v>24.331216761037272</c:v>
                </c:pt>
                <c:pt idx="8">
                  <c:v>20.161005639626456</c:v>
                </c:pt>
                <c:pt idx="9">
                  <c:v>20.630925627930559</c:v>
                </c:pt>
                <c:pt idx="10">
                  <c:v>22.422055966360361</c:v>
                </c:pt>
                <c:pt idx="11">
                  <c:v>22.483941194621941</c:v>
                </c:pt>
                <c:pt idx="12">
                  <c:v>23.581926204106207</c:v>
                </c:pt>
                <c:pt idx="13">
                  <c:v>21.953504749834952</c:v>
                </c:pt>
                <c:pt idx="14">
                  <c:v>20.01901708273153</c:v>
                </c:pt>
                <c:pt idx="15">
                  <c:v>19.222859894946588</c:v>
                </c:pt>
                <c:pt idx="16">
                  <c:v>17.246048540738183</c:v>
                </c:pt>
                <c:pt idx="17">
                  <c:v>18.081847224878516</c:v>
                </c:pt>
                <c:pt idx="18">
                  <c:v>17.178525246037921</c:v>
                </c:pt>
                <c:pt idx="19">
                  <c:v>16.357614684281028</c:v>
                </c:pt>
                <c:pt idx="20">
                  <c:v>15.85403934696785</c:v>
                </c:pt>
                <c:pt idx="21">
                  <c:v>16.703150405129684</c:v>
                </c:pt>
                <c:pt idx="22">
                  <c:v>19.178609647360446</c:v>
                </c:pt>
                <c:pt idx="23">
                  <c:v>18.626903363905377</c:v>
                </c:pt>
                <c:pt idx="24">
                  <c:v>17.050017289502296</c:v>
                </c:pt>
                <c:pt idx="25">
                  <c:v>19.492312590861292</c:v>
                </c:pt>
                <c:pt idx="26">
                  <c:v>17.564864137354594</c:v>
                </c:pt>
                <c:pt idx="27">
                  <c:v>19.03842646749834</c:v>
                </c:pt>
                <c:pt idx="28">
                  <c:v>20.024067443156682</c:v>
                </c:pt>
                <c:pt idx="29">
                  <c:v>18.654954279497762</c:v>
                </c:pt>
                <c:pt idx="30">
                  <c:v>18.301109519390586</c:v>
                </c:pt>
                <c:pt idx="31">
                  <c:v>19.680983246595957</c:v>
                </c:pt>
                <c:pt idx="32">
                  <c:v>19.710668579460169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5-4485-9013-403DB7BC5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402936"/>
        <c:axId val="1227403296"/>
      </c:barChart>
      <c:catAx>
        <c:axId val="122740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03296"/>
        <c:crosses val="autoZero"/>
        <c:auto val="1"/>
        <c:lblAlgn val="ctr"/>
        <c:lblOffset val="100"/>
        <c:noMultiLvlLbl val="0"/>
      </c:catAx>
      <c:valAx>
        <c:axId val="12274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4.9617127676199408E-3"/>
              <c:y val="9.6131944444444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0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9635416666666E-2"/>
          <c:y val="2.9818518518518515E-2"/>
          <c:w val="0.88207096354166681"/>
          <c:h val="0.804284953703703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'Talnagögn | Numerical Data'!$A$63</c:f>
              <c:strCache>
                <c:ptCount val="1"/>
                <c:pt idx="0">
                  <c:v>Nautgripir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Data'!$E$63:$AK$63</c:f>
              <c:numCache>
                <c:formatCode>0</c:formatCode>
                <c:ptCount val="33"/>
                <c:pt idx="0">
                  <c:v>192.34187398457098</c:v>
                </c:pt>
                <c:pt idx="1">
                  <c:v>195.31765115897969</c:v>
                </c:pt>
                <c:pt idx="2">
                  <c:v>197.19559740806235</c:v>
                </c:pt>
                <c:pt idx="3">
                  <c:v>192.4563354079325</c:v>
                </c:pt>
                <c:pt idx="4">
                  <c:v>188.24152016992971</c:v>
                </c:pt>
                <c:pt idx="5">
                  <c:v>188.57483460113258</c:v>
                </c:pt>
                <c:pt idx="6">
                  <c:v>190.90444909464222</c:v>
                </c:pt>
                <c:pt idx="7">
                  <c:v>181.247552798725</c:v>
                </c:pt>
                <c:pt idx="8">
                  <c:v>183.71622293460467</c:v>
                </c:pt>
                <c:pt idx="9">
                  <c:v>179.21623115148884</c:v>
                </c:pt>
                <c:pt idx="10">
                  <c:v>173.9449837040724</c:v>
                </c:pt>
                <c:pt idx="11">
                  <c:v>170.39044901013355</c:v>
                </c:pt>
                <c:pt idx="12">
                  <c:v>164.24614240226947</c:v>
                </c:pt>
                <c:pt idx="13">
                  <c:v>160.31778640928718</c:v>
                </c:pt>
                <c:pt idx="14">
                  <c:v>156.6538241728075</c:v>
                </c:pt>
                <c:pt idx="15">
                  <c:v>158.14725800532102</c:v>
                </c:pt>
                <c:pt idx="16">
                  <c:v>165.55317003946203</c:v>
                </c:pt>
                <c:pt idx="17">
                  <c:v>171.72017846788845</c:v>
                </c:pt>
                <c:pt idx="18">
                  <c:v>174.84871732933399</c:v>
                </c:pt>
                <c:pt idx="19">
                  <c:v>177.19526949045934</c:v>
                </c:pt>
                <c:pt idx="20">
                  <c:v>172.57789655256499</c:v>
                </c:pt>
                <c:pt idx="21">
                  <c:v>171.97318731151731</c:v>
                </c:pt>
                <c:pt idx="22">
                  <c:v>164.43664539933278</c:v>
                </c:pt>
                <c:pt idx="23">
                  <c:v>160.43567427365761</c:v>
                </c:pt>
                <c:pt idx="24">
                  <c:v>173.48474360955424</c:v>
                </c:pt>
                <c:pt idx="25">
                  <c:v>183.57759997233285</c:v>
                </c:pt>
                <c:pt idx="26">
                  <c:v>185.17846537887112</c:v>
                </c:pt>
                <c:pt idx="27">
                  <c:v>185.12903520936717</c:v>
                </c:pt>
                <c:pt idx="28">
                  <c:v>185.80655718420169</c:v>
                </c:pt>
                <c:pt idx="29">
                  <c:v>186.32374303836005</c:v>
                </c:pt>
                <c:pt idx="30">
                  <c:v>184.94889458130169</c:v>
                </c:pt>
                <c:pt idx="31">
                  <c:v>186.31299816765781</c:v>
                </c:pt>
                <c:pt idx="32">
                  <c:v>185.06556443028032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25C4-4C88-A7D6-ACF04C3031BC}"/>
            </c:ext>
          </c:extLst>
        </c:ser>
        <c:ser>
          <c:idx val="6"/>
          <c:order val="1"/>
          <c:tx>
            <c:strRef>
              <c:f>'Talnagögn | Numerical Data'!$A$67</c:f>
              <c:strCache>
                <c:ptCount val="1"/>
                <c:pt idx="0">
                  <c:v>Sauðfé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Data'!$E$67:$AK$67</c:f>
              <c:numCache>
                <c:formatCode>0</c:formatCode>
                <c:ptCount val="33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>
                  <c:v>192.60576126998507</c:v>
                </c:pt>
                <c:pt idx="13">
                  <c:v>189.75797330209153</c:v>
                </c:pt>
                <c:pt idx="14">
                  <c:v>185.93829643309422</c:v>
                </c:pt>
                <c:pt idx="15">
                  <c:v>185.22702706761959</c:v>
                </c:pt>
                <c:pt idx="16">
                  <c:v>186.30783275376959</c:v>
                </c:pt>
                <c:pt idx="17">
                  <c:v>187.03614470297396</c:v>
                </c:pt>
                <c:pt idx="18">
                  <c:v>188.60458574825802</c:v>
                </c:pt>
                <c:pt idx="19">
                  <c:v>193.63472041831696</c:v>
                </c:pt>
                <c:pt idx="20">
                  <c:v>197.40664765272646</c:v>
                </c:pt>
                <c:pt idx="21">
                  <c:v>194.82778827683521</c:v>
                </c:pt>
                <c:pt idx="22">
                  <c:v>193.30521989457438</c:v>
                </c:pt>
                <c:pt idx="23">
                  <c:v>189.30405596918726</c:v>
                </c:pt>
                <c:pt idx="24">
                  <c:v>196.84053163595348</c:v>
                </c:pt>
                <c:pt idx="25">
                  <c:v>191.05446482079472</c:v>
                </c:pt>
                <c:pt idx="26">
                  <c:v>191.65988004740157</c:v>
                </c:pt>
                <c:pt idx="27">
                  <c:v>183.8378992024337</c:v>
                </c:pt>
                <c:pt idx="28">
                  <c:v>174.71877501209048</c:v>
                </c:pt>
                <c:pt idx="29">
                  <c:v>161.73279914807543</c:v>
                </c:pt>
                <c:pt idx="30">
                  <c:v>155.89563239855758</c:v>
                </c:pt>
                <c:pt idx="31">
                  <c:v>155.45823889709595</c:v>
                </c:pt>
                <c:pt idx="32">
                  <c:v>148.78698071091986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25C4-4C88-A7D6-ACF04C3031BC}"/>
            </c:ext>
          </c:extLst>
        </c:ser>
        <c:ser>
          <c:idx val="0"/>
          <c:order val="2"/>
          <c:tx>
            <c:strRef>
              <c:f>'Talnagögn | Numerical Data'!$A$62</c:f>
              <c:strCache>
                <c:ptCount val="1"/>
                <c:pt idx="0">
                  <c:v>Áburðarnotkun í landbúnaði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Data'!$E$62:$AK$62</c:f>
              <c:numCache>
                <c:formatCode>0</c:formatCode>
                <c:ptCount val="33"/>
                <c:pt idx="0">
                  <c:v>150.65157607191759</c:v>
                </c:pt>
                <c:pt idx="1">
                  <c:v>144.84539528291188</c:v>
                </c:pt>
                <c:pt idx="2">
                  <c:v>136.82404305899325</c:v>
                </c:pt>
                <c:pt idx="3">
                  <c:v>139.66966924715848</c:v>
                </c:pt>
                <c:pt idx="4">
                  <c:v>142.28380027971761</c:v>
                </c:pt>
                <c:pt idx="5">
                  <c:v>138.53169874821921</c:v>
                </c:pt>
                <c:pt idx="6">
                  <c:v>145.16706798986195</c:v>
                </c:pt>
                <c:pt idx="7">
                  <c:v>141.62197976435166</c:v>
                </c:pt>
                <c:pt idx="8">
                  <c:v>143.66822846686705</c:v>
                </c:pt>
                <c:pt idx="9">
                  <c:v>148.15331086734156</c:v>
                </c:pt>
                <c:pt idx="10">
                  <c:v>145.99819797798327</c:v>
                </c:pt>
                <c:pt idx="11">
                  <c:v>144.73029395188487</c:v>
                </c:pt>
                <c:pt idx="12">
                  <c:v>136.67613463321482</c:v>
                </c:pt>
                <c:pt idx="13">
                  <c:v>134.49600298694901</c:v>
                </c:pt>
                <c:pt idx="14">
                  <c:v>132.12666477594615</c:v>
                </c:pt>
                <c:pt idx="15">
                  <c:v>130.21347427448845</c:v>
                </c:pt>
                <c:pt idx="16">
                  <c:v>145.18695847349022</c:v>
                </c:pt>
                <c:pt idx="17">
                  <c:v>153.63800975912619</c:v>
                </c:pt>
                <c:pt idx="18">
                  <c:v>164.65656519593512</c:v>
                </c:pt>
                <c:pt idx="19">
                  <c:v>147.63229974037083</c:v>
                </c:pt>
                <c:pt idx="20">
                  <c:v>138.8366423339495</c:v>
                </c:pt>
                <c:pt idx="21">
                  <c:v>137.05421854390431</c:v>
                </c:pt>
                <c:pt idx="22">
                  <c:v>143.68691612389819</c:v>
                </c:pt>
                <c:pt idx="23">
                  <c:v>139.27900495240516</c:v>
                </c:pt>
                <c:pt idx="24">
                  <c:v>158.05580773990403</c:v>
                </c:pt>
                <c:pt idx="25">
                  <c:v>143.40205884288787</c:v>
                </c:pt>
                <c:pt idx="26">
                  <c:v>139.99787175113602</c:v>
                </c:pt>
                <c:pt idx="27">
                  <c:v>150.06882814539395</c:v>
                </c:pt>
                <c:pt idx="28">
                  <c:v>140.77384489567012</c:v>
                </c:pt>
                <c:pt idx="29">
                  <c:v>135.00350753763041</c:v>
                </c:pt>
                <c:pt idx="30">
                  <c:v>140.53865601869478</c:v>
                </c:pt>
                <c:pt idx="31">
                  <c:v>144.83767737069383</c:v>
                </c:pt>
                <c:pt idx="32">
                  <c:v>136.28053247618902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25C4-4C88-A7D6-ACF04C3031BC}"/>
            </c:ext>
          </c:extLst>
        </c:ser>
        <c:ser>
          <c:idx val="10"/>
          <c:order val="3"/>
          <c:tx>
            <c:strRef>
              <c:f>'Talnagögn | Numerical Data'!$A$71</c:f>
              <c:strCache>
                <c:ptCount val="1"/>
                <c:pt idx="0">
                  <c:v>Hestar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Data'!$E$71:$AK$71</c:f>
              <c:numCache>
                <c:formatCode>0</c:formatCode>
                <c:ptCount val="33"/>
                <c:pt idx="0">
                  <c:v>40.999577818394044</c:v>
                </c:pt>
                <c:pt idx="1">
                  <c:v>42.122793744912627</c:v>
                </c:pt>
                <c:pt idx="2">
                  <c:v>42.745594614116392</c:v>
                </c:pt>
                <c:pt idx="3">
                  <c:v>43.625510058423679</c:v>
                </c:pt>
                <c:pt idx="4">
                  <c:v>44.591312117356097</c:v>
                </c:pt>
                <c:pt idx="5">
                  <c:v>44.507564254119409</c:v>
                </c:pt>
                <c:pt idx="6">
                  <c:v>45.637846074137165</c:v>
                </c:pt>
                <c:pt idx="7">
                  <c:v>45.230436302850379</c:v>
                </c:pt>
                <c:pt idx="8">
                  <c:v>45.058247232079964</c:v>
                </c:pt>
                <c:pt idx="9">
                  <c:v>44.0808800488389</c:v>
                </c:pt>
                <c:pt idx="10">
                  <c:v>41.990567000461979</c:v>
                </c:pt>
                <c:pt idx="11">
                  <c:v>42.128889587094534</c:v>
                </c:pt>
                <c:pt idx="12">
                  <c:v>40.365719083598094</c:v>
                </c:pt>
                <c:pt idx="13">
                  <c:v>40.775187995779952</c:v>
                </c:pt>
                <c:pt idx="14">
                  <c:v>41.183796663846337</c:v>
                </c:pt>
                <c:pt idx="15">
                  <c:v>42.568402161044887</c:v>
                </c:pt>
                <c:pt idx="16">
                  <c:v>43.021277655076645</c:v>
                </c:pt>
                <c:pt idx="17">
                  <c:v>43.698202099356671</c:v>
                </c:pt>
                <c:pt idx="18">
                  <c:v>44.218639081964056</c:v>
                </c:pt>
                <c:pt idx="19">
                  <c:v>43.8479434745419</c:v>
                </c:pt>
                <c:pt idx="20">
                  <c:v>43.77355086601699</c:v>
                </c:pt>
                <c:pt idx="21">
                  <c:v>44.388229449969558</c:v>
                </c:pt>
                <c:pt idx="22">
                  <c:v>43.960943457100385</c:v>
                </c:pt>
                <c:pt idx="23">
                  <c:v>42.608823459324483</c:v>
                </c:pt>
                <c:pt idx="24">
                  <c:v>44.253902789951837</c:v>
                </c:pt>
                <c:pt idx="25">
                  <c:v>44.081195025530043</c:v>
                </c:pt>
                <c:pt idx="26">
                  <c:v>44.016429613871871</c:v>
                </c:pt>
                <c:pt idx="27">
                  <c:v>42.887579851022821</c:v>
                </c:pt>
                <c:pt idx="28">
                  <c:v>38.555304054227427</c:v>
                </c:pt>
                <c:pt idx="29">
                  <c:v>40.126831086936534</c:v>
                </c:pt>
                <c:pt idx="30">
                  <c:v>40.752669485907099</c:v>
                </c:pt>
                <c:pt idx="31">
                  <c:v>39.156599770885414</c:v>
                </c:pt>
                <c:pt idx="32">
                  <c:v>38.902992053655503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25C4-4C88-A7D6-ACF04C3031BC}"/>
            </c:ext>
          </c:extLst>
        </c:ser>
        <c:ser>
          <c:idx val="14"/>
          <c:order val="4"/>
          <c:tx>
            <c:strRef>
              <c:f>'Talnagögn | Numerical Data'!$A$75</c:f>
              <c:strCache>
                <c:ptCount val="1"/>
                <c:pt idx="0">
                  <c:v>Framræst ræktarland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Data'!$E$75:$AK$75</c:f>
              <c:numCache>
                <c:formatCode>0</c:formatCode>
                <c:ptCount val="33"/>
                <c:pt idx="0">
                  <c:v>45.367694874883355</c:v>
                </c:pt>
                <c:pt idx="1">
                  <c:v>48.199724467717019</c:v>
                </c:pt>
                <c:pt idx="2">
                  <c:v>50.175068785593403</c:v>
                </c:pt>
                <c:pt idx="3">
                  <c:v>51.208932060960983</c:v>
                </c:pt>
                <c:pt idx="4">
                  <c:v>53.009246390096123</c:v>
                </c:pt>
                <c:pt idx="5">
                  <c:v>54.058139592749285</c:v>
                </c:pt>
                <c:pt idx="6">
                  <c:v>55.332892742362226</c:v>
                </c:pt>
                <c:pt idx="7">
                  <c:v>56.025451392072419</c:v>
                </c:pt>
                <c:pt idx="8">
                  <c:v>57.728148426454162</c:v>
                </c:pt>
                <c:pt idx="9">
                  <c:v>58.017883365634539</c:v>
                </c:pt>
                <c:pt idx="10">
                  <c:v>58.734724089034877</c:v>
                </c:pt>
                <c:pt idx="11">
                  <c:v>58.873992245561467</c:v>
                </c:pt>
                <c:pt idx="12">
                  <c:v>59.804192191822445</c:v>
                </c:pt>
                <c:pt idx="13">
                  <c:v>60.76357461590991</c:v>
                </c:pt>
                <c:pt idx="14">
                  <c:v>62.873742415359708</c:v>
                </c:pt>
                <c:pt idx="15">
                  <c:v>63.916219833258729</c:v>
                </c:pt>
                <c:pt idx="16">
                  <c:v>63.969664115376744</c:v>
                </c:pt>
                <c:pt idx="17">
                  <c:v>64.278060735731131</c:v>
                </c:pt>
                <c:pt idx="18">
                  <c:v>64.584096749523951</c:v>
                </c:pt>
                <c:pt idx="19">
                  <c:v>64.870832181678125</c:v>
                </c:pt>
                <c:pt idx="20">
                  <c:v>65.037687829009116</c:v>
                </c:pt>
                <c:pt idx="21">
                  <c:v>65.205012268405611</c:v>
                </c:pt>
                <c:pt idx="22">
                  <c:v>65.376654576293731</c:v>
                </c:pt>
                <c:pt idx="23">
                  <c:v>65.6882619138389</c:v>
                </c:pt>
                <c:pt idx="24">
                  <c:v>65.869484348624383</c:v>
                </c:pt>
                <c:pt idx="25">
                  <c:v>66.07149403600036</c:v>
                </c:pt>
                <c:pt idx="26">
                  <c:v>66.253362700839077</c:v>
                </c:pt>
                <c:pt idx="27">
                  <c:v>66.520160189919906</c:v>
                </c:pt>
                <c:pt idx="28">
                  <c:v>66.862802549312605</c:v>
                </c:pt>
                <c:pt idx="29">
                  <c:v>67.211236653193438</c:v>
                </c:pt>
                <c:pt idx="30">
                  <c:v>67.621891608214455</c:v>
                </c:pt>
                <c:pt idx="31">
                  <c:v>67.95277320072266</c:v>
                </c:pt>
                <c:pt idx="32">
                  <c:v>68.391495472487065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25C4-4C88-A7D6-ACF04C3031BC}"/>
            </c:ext>
          </c:extLst>
        </c:ser>
        <c:ser>
          <c:idx val="1"/>
          <c:order val="5"/>
          <c:tx>
            <c:strRef>
              <c:f>'Talnagögn | Numerical Data'!$A$76</c:f>
              <c:strCache>
                <c:ptCount val="1"/>
                <c:pt idx="0">
                  <c:v>Önnur losun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Data'!$E$76:$AK$76</c:f>
              <c:numCache>
                <c:formatCode>0</c:formatCode>
                <c:ptCount val="33"/>
                <c:pt idx="0">
                  <c:v>32.872027461231369</c:v>
                </c:pt>
                <c:pt idx="1">
                  <c:v>29.15913198115129</c:v>
                </c:pt>
                <c:pt idx="2">
                  <c:v>21.990359703872855</c:v>
                </c:pt>
                <c:pt idx="3">
                  <c:v>22.623933950872015</c:v>
                </c:pt>
                <c:pt idx="4">
                  <c:v>21.496812359092019</c:v>
                </c:pt>
                <c:pt idx="5">
                  <c:v>21.057612160584199</c:v>
                </c:pt>
                <c:pt idx="6">
                  <c:v>21.289400987856652</c:v>
                </c:pt>
                <c:pt idx="7">
                  <c:v>20.899853351895672</c:v>
                </c:pt>
                <c:pt idx="8">
                  <c:v>22.474483644569773</c:v>
                </c:pt>
                <c:pt idx="9">
                  <c:v>21.803483128105086</c:v>
                </c:pt>
                <c:pt idx="10">
                  <c:v>24.671074133013803</c:v>
                </c:pt>
                <c:pt idx="11">
                  <c:v>23.207356051887132</c:v>
                </c:pt>
                <c:pt idx="12">
                  <c:v>23.475676813264045</c:v>
                </c:pt>
                <c:pt idx="13">
                  <c:v>23.298536835492996</c:v>
                </c:pt>
                <c:pt idx="14">
                  <c:v>22.608683431348823</c:v>
                </c:pt>
                <c:pt idx="15">
                  <c:v>23.771675945483139</c:v>
                </c:pt>
                <c:pt idx="16">
                  <c:v>25.83816597526436</c:v>
                </c:pt>
                <c:pt idx="17">
                  <c:v>26.310984753616594</c:v>
                </c:pt>
                <c:pt idx="18">
                  <c:v>26.232651343744919</c:v>
                </c:pt>
                <c:pt idx="19">
                  <c:v>26.311924704076318</c:v>
                </c:pt>
                <c:pt idx="20">
                  <c:v>21.997958697699005</c:v>
                </c:pt>
                <c:pt idx="21">
                  <c:v>24.23916448815794</c:v>
                </c:pt>
                <c:pt idx="22">
                  <c:v>21.800254493542752</c:v>
                </c:pt>
                <c:pt idx="23">
                  <c:v>19.625046234891101</c:v>
                </c:pt>
                <c:pt idx="24">
                  <c:v>22.588570353241948</c:v>
                </c:pt>
                <c:pt idx="25">
                  <c:v>22.144172373076003</c:v>
                </c:pt>
                <c:pt idx="26">
                  <c:v>23.137509738675931</c:v>
                </c:pt>
                <c:pt idx="27">
                  <c:v>22.635341168416858</c:v>
                </c:pt>
                <c:pt idx="28">
                  <c:v>21.580071091707168</c:v>
                </c:pt>
                <c:pt idx="29">
                  <c:v>20.507502338302402</c:v>
                </c:pt>
                <c:pt idx="30">
                  <c:v>19.725902056194286</c:v>
                </c:pt>
                <c:pt idx="31">
                  <c:v>19.028246884554051</c:v>
                </c:pt>
                <c:pt idx="32">
                  <c:v>18.836249342069891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C4-4C88-A7D6-ACF04C30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2038936"/>
        <c:axId val="1142935720"/>
      </c:barChart>
      <c:catAx>
        <c:axId val="1082038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35720"/>
        <c:crosses val="autoZero"/>
        <c:auto val="1"/>
        <c:lblAlgn val="ctr"/>
        <c:lblOffset val="100"/>
        <c:noMultiLvlLbl val="0"/>
      </c:catAx>
      <c:valAx>
        <c:axId val="11429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8.7089843749999993E-3"/>
              <c:y val="9.4183564814814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079817708333333E-2"/>
          <c:y val="0.947654398148148"/>
          <c:w val="0.81184023437499997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Losun</a:t>
            </a:r>
            <a:r>
              <a:rPr lang="en-GB" baseline="0"/>
              <a:t> frá vegasamgöngum</a:t>
            </a:r>
            <a:endParaRPr lang="en-GB"/>
          </a:p>
        </c:rich>
      </c:tx>
      <c:layout>
        <c:manualLayout>
          <c:xMode val="edge"/>
          <c:yMode val="edge"/>
          <c:x val="0.43181354166666669"/>
          <c:y val="4.26002314814814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04817708333332E-2"/>
          <c:y val="3.2337962962962964E-2"/>
          <c:w val="0.89440507812500014"/>
          <c:h val="0.80314282407407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Data'!$A$26</c:f>
              <c:strCache>
                <c:ptCount val="1"/>
                <c:pt idx="0">
                  <c:v>   Fólksbílar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Data'!$E$26:$AK$26</c:f>
              <c:numCache>
                <c:formatCode>0</c:formatCode>
                <c:ptCount val="33"/>
                <c:pt idx="0">
                  <c:v>412.88208020507892</c:v>
                </c:pt>
                <c:pt idx="1">
                  <c:v>430.7534173393471</c:v>
                </c:pt>
                <c:pt idx="2">
                  <c:v>443.42195495152623</c:v>
                </c:pt>
                <c:pt idx="3">
                  <c:v>440.98328542376089</c:v>
                </c:pt>
                <c:pt idx="4">
                  <c:v>447.82593515262602</c:v>
                </c:pt>
                <c:pt idx="5">
                  <c:v>444.44045390177808</c:v>
                </c:pt>
                <c:pt idx="6">
                  <c:v>445.76535797121687</c:v>
                </c:pt>
                <c:pt idx="7">
                  <c:v>457.53476949292246</c:v>
                </c:pt>
                <c:pt idx="8">
                  <c:v>473.93144145916375</c:v>
                </c:pt>
                <c:pt idx="9">
                  <c:v>489.2355336093907</c:v>
                </c:pt>
                <c:pt idx="10">
                  <c:v>490.33227707311943</c:v>
                </c:pt>
                <c:pt idx="11">
                  <c:v>495.78012421538534</c:v>
                </c:pt>
                <c:pt idx="12">
                  <c:v>502.91767530127936</c:v>
                </c:pt>
                <c:pt idx="13">
                  <c:v>534.79771307420606</c:v>
                </c:pt>
                <c:pt idx="14">
                  <c:v>554.88863820376832</c:v>
                </c:pt>
                <c:pt idx="15">
                  <c:v>576.84508928023104</c:v>
                </c:pt>
                <c:pt idx="16">
                  <c:v>586.6833821751211</c:v>
                </c:pt>
                <c:pt idx="17">
                  <c:v>597.22032675328001</c:v>
                </c:pt>
                <c:pt idx="18">
                  <c:v>586.56719402800866</c:v>
                </c:pt>
                <c:pt idx="19">
                  <c:v>576.14070665338102</c:v>
                </c:pt>
                <c:pt idx="20">
                  <c:v>577.05755422771836</c:v>
                </c:pt>
                <c:pt idx="21">
                  <c:v>580.01290105739804</c:v>
                </c:pt>
                <c:pt idx="22">
                  <c:v>562.3822927899123</c:v>
                </c:pt>
                <c:pt idx="23">
                  <c:v>555.73621331544473</c:v>
                </c:pt>
                <c:pt idx="24">
                  <c:v>531.00951124210292</c:v>
                </c:pt>
                <c:pt idx="25">
                  <c:v>527.12905331152444</c:v>
                </c:pt>
                <c:pt idx="26">
                  <c:v>587.6013961451381</c:v>
                </c:pt>
                <c:pt idx="27">
                  <c:v>657.16813506988217</c:v>
                </c:pt>
                <c:pt idx="28">
                  <c:v>696.5570832564473</c:v>
                </c:pt>
                <c:pt idx="29">
                  <c:v>654.92214554751581</c:v>
                </c:pt>
                <c:pt idx="30">
                  <c:v>560.04604083292975</c:v>
                </c:pt>
                <c:pt idx="31">
                  <c:v>546.64292255684234</c:v>
                </c:pt>
                <c:pt idx="32">
                  <c:v>580.48216768494422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6-4D61-9C9F-CE6416BB1883}"/>
            </c:ext>
          </c:extLst>
        </c:ser>
        <c:ser>
          <c:idx val="1"/>
          <c:order val="1"/>
          <c:tx>
            <c:strRef>
              <c:f>'Talnagögn | Numerical Data'!$A$27</c:f>
              <c:strCache>
                <c:ptCount val="1"/>
                <c:pt idx="0">
                  <c:v>   Sendibifreiðar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Data'!$E$27:$AK$27</c:f>
              <c:numCache>
                <c:formatCode>0</c:formatCode>
                <c:ptCount val="33"/>
                <c:pt idx="0">
                  <c:v>29.431321680806391</c:v>
                </c:pt>
                <c:pt idx="1">
                  <c:v>29.635245002146675</c:v>
                </c:pt>
                <c:pt idx="2">
                  <c:v>29.862408202847753</c:v>
                </c:pt>
                <c:pt idx="3">
                  <c:v>30.076350549734268</c:v>
                </c:pt>
                <c:pt idx="4">
                  <c:v>31.088018244144731</c:v>
                </c:pt>
                <c:pt idx="5">
                  <c:v>30.831780755764971</c:v>
                </c:pt>
                <c:pt idx="6">
                  <c:v>28.022911702617208</c:v>
                </c:pt>
                <c:pt idx="7">
                  <c:v>30.629710172576939</c:v>
                </c:pt>
                <c:pt idx="8">
                  <c:v>30.728774839882554</c:v>
                </c:pt>
                <c:pt idx="9">
                  <c:v>32.972506670235497</c:v>
                </c:pt>
                <c:pt idx="10">
                  <c:v>35.2352656618609</c:v>
                </c:pt>
                <c:pt idx="11">
                  <c:v>36.816691462963362</c:v>
                </c:pt>
                <c:pt idx="12">
                  <c:v>37.523432544855197</c:v>
                </c:pt>
                <c:pt idx="13">
                  <c:v>46.091303681247418</c:v>
                </c:pt>
                <c:pt idx="14">
                  <c:v>49.9504823258643</c:v>
                </c:pt>
                <c:pt idx="15">
                  <c:v>52.803509626746802</c:v>
                </c:pt>
                <c:pt idx="16">
                  <c:v>85.629836102705809</c:v>
                </c:pt>
                <c:pt idx="17">
                  <c:v>99.871589192607686</c:v>
                </c:pt>
                <c:pt idx="18">
                  <c:v>99.742174865218416</c:v>
                </c:pt>
                <c:pt idx="19">
                  <c:v>88.542475788184859</c:v>
                </c:pt>
                <c:pt idx="20">
                  <c:v>93.924477387415664</c:v>
                </c:pt>
                <c:pt idx="21">
                  <c:v>99.817294019648216</c:v>
                </c:pt>
                <c:pt idx="22">
                  <c:v>96.74434483271969</c:v>
                </c:pt>
                <c:pt idx="23">
                  <c:v>92.760856330681975</c:v>
                </c:pt>
                <c:pt idx="24">
                  <c:v>80.564387806113928</c:v>
                </c:pt>
                <c:pt idx="25">
                  <c:v>74.714628700075636</c:v>
                </c:pt>
                <c:pt idx="26">
                  <c:v>87.558456280530962</c:v>
                </c:pt>
                <c:pt idx="27">
                  <c:v>83.506150029914409</c:v>
                </c:pt>
                <c:pt idx="28">
                  <c:v>71.453498995366459</c:v>
                </c:pt>
                <c:pt idx="29">
                  <c:v>89.13706289123958</c:v>
                </c:pt>
                <c:pt idx="30">
                  <c:v>87.456772468621736</c:v>
                </c:pt>
                <c:pt idx="31">
                  <c:v>94.522784333300507</c:v>
                </c:pt>
                <c:pt idx="32">
                  <c:v>102.94475351307777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6-4D61-9C9F-CE6416BB1883}"/>
            </c:ext>
          </c:extLst>
        </c:ser>
        <c:ser>
          <c:idx val="2"/>
          <c:order val="2"/>
          <c:tx>
            <c:strRef>
              <c:f>'Talnagögn | Numerical Data'!$A$28</c:f>
              <c:strCache>
                <c:ptCount val="1"/>
                <c:pt idx="0">
                  <c:v>   Hóp- og flutningabifreiðar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Data'!$E$28:$AK$28</c:f>
              <c:numCache>
                <c:formatCode>0</c:formatCode>
                <c:ptCount val="33"/>
                <c:pt idx="0">
                  <c:v>85.995760628900797</c:v>
                </c:pt>
                <c:pt idx="1">
                  <c:v>86.878997210429844</c:v>
                </c:pt>
                <c:pt idx="2">
                  <c:v>87.943603245900476</c:v>
                </c:pt>
                <c:pt idx="3">
                  <c:v>86.893549351809767</c:v>
                </c:pt>
                <c:pt idx="4">
                  <c:v>86.943041149405772</c:v>
                </c:pt>
                <c:pt idx="5">
                  <c:v>80.324459109194194</c:v>
                </c:pt>
                <c:pt idx="6">
                  <c:v>62.372192946905933</c:v>
                </c:pt>
                <c:pt idx="7">
                  <c:v>79.203905115971779</c:v>
                </c:pt>
                <c:pt idx="8">
                  <c:v>71.462798795334052</c:v>
                </c:pt>
                <c:pt idx="9">
                  <c:v>79.423811160028819</c:v>
                </c:pt>
                <c:pt idx="10">
                  <c:v>87.467623539833113</c:v>
                </c:pt>
                <c:pt idx="11">
                  <c:v>86.988987627891163</c:v>
                </c:pt>
                <c:pt idx="12">
                  <c:v>87.988566104125155</c:v>
                </c:pt>
                <c:pt idx="13">
                  <c:v>126.23884184110277</c:v>
                </c:pt>
                <c:pt idx="14">
                  <c:v>138.87141366765229</c:v>
                </c:pt>
                <c:pt idx="15">
                  <c:v>141.85846451003536</c:v>
                </c:pt>
                <c:pt idx="16">
                  <c:v>205.31997120130282</c:v>
                </c:pt>
                <c:pt idx="17">
                  <c:v>210.29806191518469</c:v>
                </c:pt>
                <c:pt idx="18">
                  <c:v>166.11686611253495</c:v>
                </c:pt>
                <c:pt idx="19">
                  <c:v>187.99246858946074</c:v>
                </c:pt>
                <c:pt idx="20">
                  <c:v>134.0745626125329</c:v>
                </c:pt>
                <c:pt idx="21">
                  <c:v>106.93163043168033</c:v>
                </c:pt>
                <c:pt idx="22">
                  <c:v>122.00089351493756</c:v>
                </c:pt>
                <c:pt idx="23">
                  <c:v>147.18336446924255</c:v>
                </c:pt>
                <c:pt idx="24">
                  <c:v>183.17121283140824</c:v>
                </c:pt>
                <c:pt idx="25">
                  <c:v>215.29339939425483</c:v>
                </c:pt>
                <c:pt idx="26">
                  <c:v>216.51833419894641</c:v>
                </c:pt>
                <c:pt idx="27">
                  <c:v>206.26549645954557</c:v>
                </c:pt>
                <c:pt idx="28">
                  <c:v>200.8689526683915</c:v>
                </c:pt>
                <c:pt idx="29">
                  <c:v>210.99126327581757</c:v>
                </c:pt>
                <c:pt idx="30">
                  <c:v>181.79185651541934</c:v>
                </c:pt>
                <c:pt idx="31">
                  <c:v>217.29098597594589</c:v>
                </c:pt>
                <c:pt idx="32">
                  <c:v>240.95744394345471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E6-4D61-9C9F-CE6416BB1883}"/>
            </c:ext>
          </c:extLst>
        </c:ser>
        <c:ser>
          <c:idx val="3"/>
          <c:order val="3"/>
          <c:tx>
            <c:strRef>
              <c:f>'Talnagögn | Numerical Data'!$A$29</c:f>
              <c:strCache>
                <c:ptCount val="1"/>
                <c:pt idx="0">
                  <c:v>   Bifhjól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Data'!$E$29:$AK$29</c:f>
              <c:numCache>
                <c:formatCode>0</c:formatCode>
                <c:ptCount val="33"/>
                <c:pt idx="0">
                  <c:v>2.3783400075558552</c:v>
                </c:pt>
                <c:pt idx="1">
                  <c:v>1.8911046981933961</c:v>
                </c:pt>
                <c:pt idx="2">
                  <c:v>2.385725932651197</c:v>
                </c:pt>
                <c:pt idx="3">
                  <c:v>2.4736841598751491</c:v>
                </c:pt>
                <c:pt idx="4">
                  <c:v>2.5288326555525895</c:v>
                </c:pt>
                <c:pt idx="5">
                  <c:v>2.5515122772257826</c:v>
                </c:pt>
                <c:pt idx="6">
                  <c:v>2.6111661081538293</c:v>
                </c:pt>
                <c:pt idx="7">
                  <c:v>2.6646906570236166</c:v>
                </c:pt>
                <c:pt idx="8">
                  <c:v>2.4898422079564542</c:v>
                </c:pt>
                <c:pt idx="9">
                  <c:v>2.5469838399298927</c:v>
                </c:pt>
                <c:pt idx="10">
                  <c:v>2.6872354423123475</c:v>
                </c:pt>
                <c:pt idx="11">
                  <c:v>2.6889301733130897</c:v>
                </c:pt>
                <c:pt idx="12">
                  <c:v>2.6824016957062171</c:v>
                </c:pt>
                <c:pt idx="13">
                  <c:v>2.7607401083789553</c:v>
                </c:pt>
                <c:pt idx="14">
                  <c:v>2.9120027496312915</c:v>
                </c:pt>
                <c:pt idx="15">
                  <c:v>3.4476427207896054</c:v>
                </c:pt>
                <c:pt idx="16">
                  <c:v>5.778255502577478</c:v>
                </c:pt>
                <c:pt idx="17">
                  <c:v>7.527154675274903</c:v>
                </c:pt>
                <c:pt idx="18">
                  <c:v>8.7515343995475661</c:v>
                </c:pt>
                <c:pt idx="19">
                  <c:v>9.2932938989919904</c:v>
                </c:pt>
                <c:pt idx="20">
                  <c:v>9.3957057114997156</c:v>
                </c:pt>
                <c:pt idx="21">
                  <c:v>9.2956910443761824</c:v>
                </c:pt>
                <c:pt idx="22">
                  <c:v>9.4848850925101171</c:v>
                </c:pt>
                <c:pt idx="23">
                  <c:v>9.3996559639455981</c:v>
                </c:pt>
                <c:pt idx="24">
                  <c:v>9.4506858604981101</c:v>
                </c:pt>
                <c:pt idx="25">
                  <c:v>9.6564453793222693</c:v>
                </c:pt>
                <c:pt idx="26">
                  <c:v>10.222133973958453</c:v>
                </c:pt>
                <c:pt idx="27">
                  <c:v>4.6031558386938558</c:v>
                </c:pt>
                <c:pt idx="28">
                  <c:v>8.1838836137974837</c:v>
                </c:pt>
                <c:pt idx="29">
                  <c:v>1.6753718155178188</c:v>
                </c:pt>
                <c:pt idx="30">
                  <c:v>1.2864782466505322</c:v>
                </c:pt>
                <c:pt idx="31">
                  <c:v>1.1366058047432801</c:v>
                </c:pt>
                <c:pt idx="32">
                  <c:v>1.2356223250849014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E6-4D61-9C9F-CE6416BB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243424"/>
        <c:axId val="439305608"/>
      </c:bar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9.90717592592592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LANDBÚNAÐUR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38770182291666672"/>
          <c:y val="0.49230138888888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02074343896623"/>
          <c:y val="9.4279032722712708E-2"/>
          <c:w val="0.52601145224739387"/>
          <c:h val="0.8687874173580226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D3-4EF7-AC93-CCB0181FF2D9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D3-4EF7-AC93-CCB0181FF2D9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D3-4EF7-AC93-CCB0181FF2D9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D3-4EF7-AC93-CCB0181FF2D9}"/>
              </c:ext>
            </c:extLst>
          </c:dPt>
          <c:dLbls>
            <c:dLbl>
              <c:idx val="0"/>
              <c:layout>
                <c:manualLayout>
                  <c:x val="-0.20471627604166667"/>
                  <c:y val="0.1250037037037035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C6FB1554-3C7A-40F0-BA21-2F1C15DD2B63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245AB625-26D9-4CA7-BF65-B891D11C67CC}" type="VALU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4814485E-106F-4886-80CE-30E65A00F73E}" type="PERCENTAG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805078125"/>
                      <c:h val="0.138505324074074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D3-4EF7-AC93-CCB0181FF2D9}"/>
                </c:ext>
              </c:extLst>
            </c:dLbl>
            <c:dLbl>
              <c:idx val="1"/>
              <c:layout>
                <c:manualLayout>
                  <c:x val="-0.24032886372557091"/>
                  <c:y val="-0.1420850587287765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6CBCEB30-21FC-4BE4-AA79-53C653DB907B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7DB1AB81-03EF-4C85-905E-F2D998BC4237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þús. tonn CO</a:t>
                    </a:r>
                    <a:r>
                      <a:rPr lang="en-US" sz="1100" baseline="-25000"/>
                      <a:t>2</a:t>
                    </a:r>
                    <a:r>
                      <a:rPr lang="en-US" sz="1100" baseline="0"/>
                      <a:t>-íg.
</a:t>
                    </a:r>
                    <a:fld id="{B5CA9030-8568-4B20-983E-9D06960467D1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435417027505993"/>
                      <c:h val="0.210473655646141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BD3-4EF7-AC93-CCB0181FF2D9}"/>
                </c:ext>
              </c:extLst>
            </c:dLbl>
            <c:dLbl>
              <c:idx val="2"/>
              <c:layout>
                <c:manualLayout>
                  <c:x val="0.18414798177083333"/>
                  <c:y val="-0.1764315972222222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EE2180A4-B423-41E7-B3AE-C2B1869B5542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A8263DCF-D592-4A4D-98B3-B1C4FB21407B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BDED38C8-8921-42B2-9D34-3AFEA4292F82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287104708460462"/>
                      <c:h val="0.182660617754074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BD3-4EF7-AC93-CCB0181FF2D9}"/>
                </c:ext>
              </c:extLst>
            </c:dLbl>
            <c:dLbl>
              <c:idx val="3"/>
              <c:layout>
                <c:manualLayout>
                  <c:x val="0.21224759114583322"/>
                  <c:y val="0.173611921296296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Kölkun</a:t>
                    </a: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 og CO</a:t>
                    </a:r>
                    <a:r>
                      <a:rPr lang="en-US" sz="1200" b="1">
                        <a:latin typeface="Avenir Next LT Pro" panose="020B0504020202020204" pitchFamily="34" charset="0"/>
                        <a:cs typeface="Calibri" panose="020F0502020204030204" pitchFamily="34" charset="0"/>
                      </a:rPr>
                      <a:t>₂-losun</a:t>
                    </a:r>
                    <a:r>
                      <a:rPr lang="en-US" sz="1200" b="1" baseline="0">
                        <a:latin typeface="Avenir Next LT Pro" panose="020B0504020202020204" pitchFamily="34" charset="0"/>
                        <a:cs typeface="Calibri" panose="020F0502020204030204" pitchFamily="34" charset="0"/>
                      </a:rPr>
                      <a:t> frá áburði</a:t>
                    </a:r>
                    <a:endParaRPr lang="en-US" sz="1200" b="1">
                      <a:latin typeface="Avenir Next LT Pro" panose="020B0504020202020204" pitchFamily="34" charset="0"/>
                    </a:endParaRPr>
                  </a:p>
                  <a:p>
                    <a:pPr>
                      <a:defRPr sz="1100" b="0">
                        <a:latin typeface="Avenir Next LT Pro" panose="020B0504020202020204" pitchFamily="34" charset="0"/>
                      </a:defRPr>
                    </a:pPr>
                    <a:fld id="{C2C10D42-0DE9-4D3C-B88F-DAA63DB1604E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76406FC0-C29A-4913-90FD-2B56B0837329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21946614583333"/>
                      <c:h val="0.1925967592592592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BD3-4EF7-AC93-CCB0181FF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'Talnagögn | Numerical Data'!$A$51:$A$54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Kölkun og CO₂-losun frá áburði</c:v>
                </c:pt>
              </c:strCache>
            </c:strRef>
          </c:cat>
          <c:val>
            <c:numRef>
              <c:f>'Talnagögn | Numerical Data'!$AK$51:$AK$54</c:f>
              <c:numCache>
                <c:formatCode>0</c:formatCode>
                <c:ptCount val="4"/>
                <c:pt idx="0">
                  <c:v>316.86715115342128</c:v>
                </c:pt>
                <c:pt idx="1">
                  <c:v>74.205677741449563</c:v>
                </c:pt>
                <c:pt idx="2">
                  <c:v>198.65523184386424</c:v>
                </c:pt>
                <c:pt idx="3" formatCode="0.0">
                  <c:v>6.535753746866666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D3-4EF7-AC93-CCB0181FF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7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IÐNAÐUR OG</a:t>
            </a:r>
            <a:endParaRPr lang="is-IS" sz="1600" b="1" baseline="0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  <a:p>
            <a:pPr>
              <a:defRPr sz="1800" b="1">
                <a:latin typeface="Avenir Next LT Pro" panose="020B0504020202020204" pitchFamily="34" charset="0"/>
              </a:defRPr>
            </a:pPr>
            <a:r>
              <a:rPr lang="is-IS" sz="16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EFNANOTKUN</a:t>
            </a:r>
          </a:p>
          <a:p>
            <a:pPr>
              <a:defRPr sz="1800" b="1">
                <a:latin typeface="Avenir Next LT Pro" panose="020B0504020202020204" pitchFamily="34" charset="0"/>
              </a:defRPr>
            </a:pPr>
            <a:r>
              <a:rPr lang="is-IS" sz="16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  <a:endParaRPr lang="is-IS" sz="16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47802897554395563"/>
          <c:y val="0.43876977750893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455374361980788"/>
          <c:y val="8.2106948073374195E-2"/>
          <c:w val="0.50568523066778781"/>
          <c:h val="0.87143258016942415"/>
        </c:manualLayout>
      </c:layout>
      <c:doughnutChart>
        <c:varyColors val="1"/>
        <c:ser>
          <c:idx val="0"/>
          <c:order val="0"/>
          <c:spPr>
            <a:solidFill>
              <a:srgbClr val="FFAF73"/>
            </a:solidFill>
          </c:spPr>
          <c:dPt>
            <c:idx val="0"/>
            <c:bubble3D val="0"/>
            <c:spPr>
              <a:solidFill>
                <a:srgbClr val="FFAF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5F-4C91-BB53-C114A56F1342}"/>
              </c:ext>
            </c:extLst>
          </c:dPt>
          <c:dPt>
            <c:idx val="1"/>
            <c:bubble3D val="0"/>
            <c:spPr>
              <a:solidFill>
                <a:srgbClr val="FF6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5F-4C91-BB53-C114A56F1342}"/>
              </c:ext>
            </c:extLst>
          </c:dPt>
          <c:dPt>
            <c:idx val="2"/>
            <c:bubble3D val="0"/>
            <c:spPr>
              <a:solidFill>
                <a:srgbClr val="1E2D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5F-4C91-BB53-C114A56F1342}"/>
              </c:ext>
            </c:extLst>
          </c:dPt>
          <c:dPt>
            <c:idx val="3"/>
            <c:bubble3D val="0"/>
            <c:spPr>
              <a:solidFill>
                <a:srgbClr val="41A86E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5F-4C91-BB53-C114A56F1342}"/>
              </c:ext>
            </c:extLst>
          </c:dPt>
          <c:dLbls>
            <c:dLbl>
              <c:idx val="0"/>
              <c:layout>
                <c:manualLayout>
                  <c:x val="0.17935137374136062"/>
                  <c:y val="-0.194293521375055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572504-997D-4BDE-9446-FC0BED71FBCB}" type="CATEGORYNAME">
                      <a:rPr lang="en-US" sz="1200" b="1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94F2DFA9-F812-4BA3-B31B-8741A01538CB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637E53E-7ABA-489A-A956-AE0A116F6D23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98367157291163"/>
                      <c:h val="0.222350941257948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25F-4C91-BB53-C114A56F1342}"/>
                </c:ext>
              </c:extLst>
            </c:dLbl>
            <c:dLbl>
              <c:idx val="1"/>
              <c:layout>
                <c:manualLayout>
                  <c:x val="-0.2400639077604729"/>
                  <c:y val="0.132666758820568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16A129-4125-4E91-BCC5-0E753B72DB8D}" type="CATEGORYNAME">
                      <a:rPr lang="en-US" sz="1200" b="1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sz="1200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61F9A343-A791-4CF0-84D8-A359645F1EA3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AECBB72-918F-43E7-9813-FE3D41736F33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847367741801277"/>
                      <c:h val="0.210498960121488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25F-4C91-BB53-C114A56F1342}"/>
                </c:ext>
              </c:extLst>
            </c:dLbl>
            <c:dLbl>
              <c:idx val="2"/>
              <c:layout>
                <c:manualLayout>
                  <c:x val="-0.25559031209347938"/>
                  <c:y val="-3.17994254254166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F-gös (m.a.</a:t>
                    </a: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 kælimiðlar)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32DF3489-F38D-40B8-997C-0E32EFBF93ED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105AB658-19E7-4333-AD5A-D0A02FB3A51A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70698774931456"/>
                      <c:h val="0.190264766714042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25F-4C91-BB53-C114A56F1342}"/>
                </c:ext>
              </c:extLst>
            </c:dLbl>
            <c:dLbl>
              <c:idx val="3"/>
              <c:layout>
                <c:manualLayout>
                  <c:x val="-0.23745660414616721"/>
                  <c:y val="-0.211188903960059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latin typeface="Avenir Next LT Pro" panose="020B0504020202020204" pitchFamily="34" charset="0"/>
                      </a:rPr>
                      <a:t>Annað</a:t>
                    </a:r>
                  </a:p>
                  <a:p>
                    <a:pPr>
                      <a:defRPr sz="1100"/>
                    </a:pPr>
                    <a:fld id="{7BA38148-F44A-4C0B-B9D3-BBE2B0C01CCB}" type="VALUE">
                      <a:rPr lang="en-US">
                        <a:latin typeface="Avenir Next LT Pro" panose="020B0504020202020204" pitchFamily="34" charset="0"/>
                      </a:rPr>
                      <a:pPr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þús.</a:t>
                    </a:r>
                    <a:r>
                      <a:rPr lang="en-US" baseline="0">
                        <a:latin typeface="Avenir Next LT Pro" panose="020B0504020202020204" pitchFamily="34" charset="0"/>
                      </a:rPr>
                      <a:t> tonn CO</a:t>
                    </a:r>
                    <a:r>
                      <a:rPr lang="en-US" baseline="-25000"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baseline="0"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>
                      <a:defRPr sz="1100"/>
                    </a:pPr>
                    <a:fld id="{490D803E-F737-454E-99E2-1A59CA5A8F52}" type="PERCENTAGE">
                      <a:rPr lang="en-US">
                        <a:latin typeface="Avenir Next LT Pro" panose="020B0504020202020204" pitchFamily="34" charset="0"/>
                      </a:rPr>
                      <a:pPr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64030440378853"/>
                      <c:h val="0.174768185719242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25F-4C91-BB53-C114A56F1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('Talnagögn | Numerical Data'!$A$41,'Talnagögn | Numerical Data'!$A$42,'Talnagögn | Numerical Data'!$A$42,'Talnagögn | Numerical Data'!$A$43,'Talnagögn | Numerical Data'!$A$44)</c:f>
              <c:strCache>
                <c:ptCount val="5"/>
                <c:pt idx="0">
                  <c:v>Álframleiðsla</c:v>
                </c:pt>
                <c:pt idx="1">
                  <c:v>Kísil- og kísilmálmframleiðsla</c:v>
                </c:pt>
                <c:pt idx="2">
                  <c:v>Kísil- og kísilmálmframleiðsla</c:v>
                </c:pt>
                <c:pt idx="3">
                  <c:v>F-gös (m.a. kælimiðlar)</c:v>
                </c:pt>
                <c:pt idx="4">
                  <c:v>Annað</c:v>
                </c:pt>
              </c:strCache>
            </c:strRef>
          </c:cat>
          <c:val>
            <c:numRef>
              <c:f>('Talnagögn | Numerical Data'!$AK$41,'Talnagögn | Numerical Data'!$AK$42,'Talnagögn | Numerical Data'!$AK$43,'Talnagögn | Numerical Data'!$AK$44)</c:f>
              <c:numCache>
                <c:formatCode>0</c:formatCode>
                <c:ptCount val="4"/>
                <c:pt idx="0">
                  <c:v>1354.2007303406649</c:v>
                </c:pt>
                <c:pt idx="1">
                  <c:v>517.72039053568778</c:v>
                </c:pt>
                <c:pt idx="2">
                  <c:v>133.26348312358914</c:v>
                </c:pt>
                <c:pt idx="3">
                  <c:v>11.611466839813989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5F-4C91-BB53-C114A56F13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1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</a:rPr>
              <a:t>ORKA</a:t>
            </a:r>
          </a:p>
          <a:p>
            <a:pPr>
              <a:defRPr/>
            </a:pPr>
            <a:r>
              <a:rPr lang="is-IS" sz="1600" b="1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57506948068351493"/>
          <c:y val="0.488009176551207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909765189484707"/>
          <c:y val="0.13868204036923909"/>
          <c:w val="0.45580729166666667"/>
          <c:h val="0.81032407407407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4-4782-942F-83B1E37F548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4-4782-942F-83B1E37F548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4-4782-942F-83B1E37F5489}"/>
              </c:ext>
            </c:extLst>
          </c:dPt>
          <c:dPt>
            <c:idx val="3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4-4782-942F-83B1E37F54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754-4782-942F-83B1E37F5489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754-4782-942F-83B1E37F5489}"/>
              </c:ext>
            </c:extLst>
          </c:dPt>
          <c:dPt>
            <c:idx val="6"/>
            <c:bubble3D val="0"/>
            <c:spPr>
              <a:solidFill>
                <a:srgbClr val="7FB9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754-4782-942F-83B1E37F5489}"/>
              </c:ext>
            </c:extLst>
          </c:dPt>
          <c:dPt>
            <c:idx val="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754-4782-942F-83B1E37F5489}"/>
              </c:ext>
            </c:extLst>
          </c:dPt>
          <c:dLbls>
            <c:dLbl>
              <c:idx val="0"/>
              <c:layout>
                <c:manualLayout>
                  <c:x val="0.15786822916666668"/>
                  <c:y val="-0.16740462962962963"/>
                </c:manualLayout>
              </c:layout>
              <c:tx>
                <c:rich>
                  <a:bodyPr/>
                  <a:lstStyle/>
                  <a:p>
                    <a:fld id="{E991815E-681B-42ED-9624-01FBB04D2D4A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5C074B23-5B08-46C9-9EC7-C8B85EDA162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774259D6-FC4D-4D27-A2D5-1F85CC99AB66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599309895833337"/>
                      <c:h val="0.13698263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754-4782-942F-83B1E37F5489}"/>
                </c:ext>
              </c:extLst>
            </c:dLbl>
            <c:dLbl>
              <c:idx val="1"/>
              <c:layout>
                <c:manualLayout>
                  <c:x val="0.18874023437499987"/>
                  <c:y val="0.12174456018518508"/>
                </c:manualLayout>
              </c:layout>
              <c:tx>
                <c:rich>
                  <a:bodyPr/>
                  <a:lstStyle/>
                  <a:p>
                    <a:fld id="{9A2CE56F-586E-4003-9794-67084A62A598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D4AFCDA9-00BF-42DA-8F95-0C59C01CA4F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972D3CA6-7982-4E71-83F8-68F7FCACD481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727369791666666"/>
                      <c:h val="0.13110300925925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754-4782-942F-83B1E37F5489}"/>
                </c:ext>
              </c:extLst>
            </c:dLbl>
            <c:dLbl>
              <c:idx val="2"/>
              <c:layout>
                <c:manualLayout>
                  <c:x val="-0.19177083333333333"/>
                  <c:y val="0.257454861111111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3A6EFF-BB30-400D-AE15-F8DC8C2EAADD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1DD7C5F-DA06-4927-B9A1-8D79A6F8C383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E44184AC-C7F6-40EC-B7F0-201623969B0B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74257886543351"/>
                      <c:h val="0.136865279848675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754-4782-942F-83B1E37F5489}"/>
                </c:ext>
              </c:extLst>
            </c:dLbl>
            <c:dLbl>
              <c:idx val="3"/>
              <c:layout>
                <c:manualLayout>
                  <c:x val="-0.31429973958333335"/>
                  <c:y val="0.1194978009259259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8284BB-67F2-4322-BD22-588DCC77F99C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2FCB070A-8073-495C-99E7-3DE139FF16E9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15C3C8B3-0A0D-4A5F-841E-2FCF725FC4A4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632526041666667"/>
                      <c:h val="0.1566912037037036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754-4782-942F-83B1E37F5489}"/>
                </c:ext>
              </c:extLst>
            </c:dLbl>
            <c:dLbl>
              <c:idx val="4"/>
              <c:layout>
                <c:manualLayout>
                  <c:x val="-0.18892317708333334"/>
                  <c:y val="2.459375000000000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863322-1B3D-447D-9C5B-F5B9DBE6B648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0D3F68E-BCFA-4AAA-88B8-02ADF59B487C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53792BC-A2CC-4339-A503-B19182FBD55F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494622395833333"/>
                      <c:h val="0.166380787037037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754-4782-942F-83B1E37F5489}"/>
                </c:ext>
              </c:extLst>
            </c:dLbl>
            <c:dLbl>
              <c:idx val="5"/>
              <c:layout>
                <c:manualLayout>
                  <c:x val="-0.28617473958333334"/>
                  <c:y val="-5.405740740740740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6D24293-56B9-4295-829B-BA1EE0FD7EF2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E5A6AF6-5CFF-4F6E-A51F-6CB234E78D8C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0FA824EF-7390-481F-86CE-6CCBF757990A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058437499999998"/>
                      <c:h val="0.140847685185185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754-4782-942F-83B1E37F5489}"/>
                </c:ext>
              </c:extLst>
            </c:dLbl>
            <c:dLbl>
              <c:idx val="6"/>
              <c:layout>
                <c:manualLayout>
                  <c:x val="-0.19163489583333337"/>
                  <c:y val="-0.12070023148148148"/>
                </c:manualLayout>
              </c:layout>
              <c:tx>
                <c:rich>
                  <a:bodyPr/>
                  <a:lstStyle/>
                  <a:p>
                    <a:fld id="{576C3055-7A14-4B3A-841D-178F58253F79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BC6D3B06-7177-423D-AFAE-D37BD904C0FD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3F10CDF9-DE9A-4212-B42D-37F42E55E5C7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49652342582106"/>
                      <c:h val="0.1741477149350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754-4782-942F-83B1E37F5489}"/>
                </c:ext>
              </c:extLst>
            </c:dLbl>
            <c:dLbl>
              <c:idx val="7"/>
              <c:layout>
                <c:manualLayout>
                  <c:x val="-0.17797200520833331"/>
                  <c:y val="-0.2234247685185185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44B9E-3649-4016-BA2C-47199A7AC98D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EF542913-9705-43EA-A06A-BBF2D5D0921F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D20568A3-7E7C-48CC-8D5E-3E6E5EDE2CBE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400078125000001"/>
                      <c:h val="0.154621527777777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754-4782-942F-83B1E37F54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Emissions'!$A$193:$A$200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'Losun | Emissions'!$B$193:$B$200</c:f>
              <c:numCache>
                <c:formatCode>0</c:formatCode>
                <c:ptCount val="8"/>
                <c:pt idx="0">
                  <c:v>481.51547449283527</c:v>
                </c:pt>
                <c:pt idx="1">
                  <c:v>925.61998746656161</c:v>
                </c:pt>
                <c:pt idx="2">
                  <c:v>24.268683868533337</c:v>
                </c:pt>
                <c:pt idx="3">
                  <c:v>24.594817204517007</c:v>
                </c:pt>
                <c:pt idx="4">
                  <c:v>59.411699755651256</c:v>
                </c:pt>
                <c:pt idx="5">
                  <c:v>94.808083727226176</c:v>
                </c:pt>
                <c:pt idx="6">
                  <c:v>190.25900000000001</c:v>
                </c:pt>
                <c:pt idx="7">
                  <c:v>18.864580827509599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754-4782-942F-83B1E37F5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</a:rPr>
              <a:t>LANDBÚNAÐUR</a:t>
            </a:r>
            <a:endParaRPr lang="is-IS" sz="1600" b="1" baseline="0">
              <a:solidFill>
                <a:sysClr val="windowText" lastClr="000000"/>
              </a:solidFill>
            </a:endParaRPr>
          </a:p>
          <a:p>
            <a:pPr>
              <a:defRPr sz="1800"/>
            </a:pPr>
            <a:r>
              <a:rPr lang="is-IS" sz="1600" b="1" baseline="0">
                <a:solidFill>
                  <a:sysClr val="windowText" lastClr="000000"/>
                </a:solidFill>
              </a:rPr>
              <a:t>2022</a:t>
            </a:r>
            <a:endParaRPr lang="is-IS" sz="16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093359374999999"/>
          <c:y val="0.464417129629629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4479166666662"/>
          <c:y val="6.3190972222222239E-2"/>
          <c:w val="0.49328294270833334"/>
          <c:h val="0.8769474537037037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34-4B9E-86DD-1BB96820351F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34-4B9E-86DD-1BB96820351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34-4B9E-86DD-1BB96820351F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134-4B9E-86DD-1BB96820351F}"/>
              </c:ext>
            </c:extLst>
          </c:dPt>
          <c:dPt>
            <c:idx val="4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134-4B9E-86DD-1BB96820351F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134-4B9E-86DD-1BB96820351F}"/>
              </c:ext>
            </c:extLst>
          </c:dPt>
          <c:dLbls>
            <c:dLbl>
              <c:idx val="0"/>
              <c:layout>
                <c:manualLayout>
                  <c:x val="0.21493912760416667"/>
                  <c:y val="0.1152854166666666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Áburðarnotkun í landbúnaði</a:t>
                    </a:r>
                  </a:p>
                  <a:p>
                    <a:fld id="{8789B63C-E521-4D70-BF2C-9CA4A0166096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33B78A7B-1E1F-4610-BFB8-E23EEC0816C6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261458333333331"/>
                      <c:h val="0.1955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34-4B9E-86DD-1BB96820351F}"/>
                </c:ext>
              </c:extLst>
            </c:dLbl>
            <c:dLbl>
              <c:idx val="1"/>
              <c:layout>
                <c:manualLayout>
                  <c:x val="-0.18207936197916666"/>
                  <c:y val="8.502361111111110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Nautgripir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CE7C87B7-7E45-4FDA-984F-F9D89B044FA2}" type="VALUE"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99D178C8-423E-455C-A352-2DD1F69F83B6}" type="PERCENTAGE"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223563677758993"/>
                      <c:h val="0.178847926235593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34-4B9E-86DD-1BB96820351F}"/>
                </c:ext>
              </c:extLst>
            </c:dLbl>
            <c:dLbl>
              <c:idx val="2"/>
              <c:layout>
                <c:manualLayout>
                  <c:x val="-0.22810182291666667"/>
                  <c:y val="-4.357719907407407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Sauðfé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CE7C87B7-7E45-4FDA-984F-F9D89B044FA2}" type="VALUE"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 þ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0A2B3B98-D910-4691-B7A0-32A6FEF5FF27}" type="PERCENTAGE">
                      <a:rPr lang="en-US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529414062500001"/>
                      <c:h val="0.160746990740740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134-4B9E-86DD-1BB96820351F}"/>
                </c:ext>
              </c:extLst>
            </c:dLbl>
            <c:dLbl>
              <c:idx val="3"/>
              <c:layout>
                <c:manualLayout>
                  <c:x val="0.18314487717971029"/>
                  <c:y val="-0.1679273694209842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Hestar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8789B63C-E521-4D70-BF2C-9CA4A0166096}" type="VALUE"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3B6519F7-90A6-4446-B005-63563DEF37F7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561054687500001"/>
                      <c:h val="0.198993287037037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34-4B9E-86DD-1BB96820351F}"/>
                </c:ext>
              </c:extLst>
            </c:dLbl>
            <c:dLbl>
              <c:idx val="4"/>
              <c:layout>
                <c:manualLayout>
                  <c:x val="0.25548821614583334"/>
                  <c:y val="-6.173599537037036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/>
                      <a:t>Framræst ræktarland</a:t>
                    </a:r>
                    <a:r>
                      <a:rPr lang="en-US" baseline="0"/>
                      <a:t>
</a:t>
                    </a:r>
                    <a:fld id="{82A3B8AE-1B69-41A2-9722-F104AB04E4CC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
</a:t>
                    </a:r>
                    <a:fld id="{0CB7D1E3-5F21-4646-A8FE-09BF79375B4F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471627604166664"/>
                      <c:h val="0.179367824074074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134-4B9E-86DD-1BB96820351F}"/>
                </c:ext>
              </c:extLst>
            </c:dLbl>
            <c:dLbl>
              <c:idx val="5"/>
              <c:layout>
                <c:manualLayout>
                  <c:x val="0.18118906249999989"/>
                  <c:y val="3.089699074074074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Önnur losun</a:t>
                    </a:r>
                    <a:r>
                      <a:rPr lang="en-US" baseline="0"/>
                      <a:t>
</a:t>
                    </a:r>
                    <a:fld id="{CE7C87B7-7E45-4FDA-984F-F9D89B044FA2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99D178C8-423E-455C-A352-2DD1F69F83B6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317356770833333"/>
                      <c:h val="0.135270601851851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134-4B9E-86DD-1BB968203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('Talnagögn | Numerical Data'!$AK$62,'Talnagögn | Numerical Data'!$AK$63,'Talnagögn | Numerical Data'!$AK$67,'Talnagögn | Numerical Data'!$AK$71,'Talnagögn | Numerical Data'!$AK$75,'Talnagögn | Numerical Data'!$AK$76)</c:f>
              <c:numCache>
                <c:formatCode>0</c:formatCode>
                <c:ptCount val="6"/>
                <c:pt idx="0">
                  <c:v>136.28053247618902</c:v>
                </c:pt>
                <c:pt idx="1">
                  <c:v>185.06556443028032</c:v>
                </c:pt>
                <c:pt idx="2">
                  <c:v>148.78698071091986</c:v>
                </c:pt>
                <c:pt idx="3">
                  <c:v>38.902992053655503</c:v>
                </c:pt>
                <c:pt idx="4">
                  <c:v>68.391495472487065</c:v>
                </c:pt>
                <c:pt idx="5">
                  <c:v>18.836249342069891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34-4B9E-86DD-1BB96820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latin typeface="Avenir Next LT Pro" panose="020B0504020202020204" pitchFamily="34" charset="0"/>
              </a:rPr>
              <a:t>ÚRGANGUR</a:t>
            </a:r>
            <a:endParaRPr lang="is-IS" sz="1600" b="1" baseline="0">
              <a:latin typeface="Avenir Next LT Pro" panose="020B0504020202020204" pitchFamily="34" charset="0"/>
            </a:endParaRP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 baseline="0">
                <a:latin typeface="Avenir Next LT Pro" panose="020B0504020202020204" pitchFamily="34" charset="0"/>
              </a:rPr>
              <a:t>2022</a:t>
            </a:r>
            <a:endParaRPr lang="is-IS" sz="1600" b="1"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6693151041666666"/>
          <c:y val="0.45992986111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84465232854517"/>
          <c:y val="5.6979401256215097E-2"/>
          <c:w val="0.49987602389875657"/>
          <c:h val="0.8998995779908101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8D-4E8D-A95A-C958E4B95635}"/>
              </c:ext>
            </c:extLst>
          </c:dPt>
          <c:dPt>
            <c:idx val="1"/>
            <c:bubble3D val="0"/>
            <c:explosion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8D-4E8D-A95A-C958E4B95635}"/>
              </c:ext>
            </c:extLst>
          </c:dPt>
          <c:dPt>
            <c:idx val="2"/>
            <c:bubble3D val="0"/>
            <c:explosion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8D-4E8D-A95A-C958E4B95635}"/>
              </c:ext>
            </c:extLst>
          </c:dPt>
          <c:dPt>
            <c:idx val="3"/>
            <c:bubble3D val="0"/>
            <c:explosion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8D-4E8D-A95A-C958E4B95635}"/>
              </c:ext>
            </c:extLst>
          </c:dPt>
          <c:dLbls>
            <c:dLbl>
              <c:idx val="0"/>
              <c:layout>
                <c:manualLayout>
                  <c:x val="-0.148009375"/>
                  <c:y val="-0.26692037037037036"/>
                </c:manualLayout>
              </c:layout>
              <c:tx>
                <c:rich>
                  <a:bodyPr/>
                  <a:lstStyle/>
                  <a:p>
                    <a:fld id="{1E8A04E3-4969-4CF1-88C0-DDBCA9798851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372AC48-2A8B-439B-97AE-A7AF6FEA70D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1CA9BCB4-59A2-4B82-8DE1-08B448C463A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402552083333333"/>
                      <c:h val="0.18018518518518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88D-4E8D-A95A-C958E4B95635}"/>
                </c:ext>
              </c:extLst>
            </c:dLbl>
            <c:dLbl>
              <c:idx val="1"/>
              <c:layout>
                <c:manualLayout>
                  <c:x val="0.27047264123584047"/>
                  <c:y val="-0.2160898577532714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15A0A59B-1489-4602-9D9D-BF88A672A34B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AE79A866-19EA-4CA4-B765-C08C0575037D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6011ADEE-0D4B-4549-B579-0BEC883E9457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837825520833334"/>
                      <c:h val="0.209007407407407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88D-4E8D-A95A-C958E4B95635}"/>
                </c:ext>
              </c:extLst>
            </c:dLbl>
            <c:dLbl>
              <c:idx val="2"/>
              <c:layout>
                <c:manualLayout>
                  <c:x val="0.23035305989583332"/>
                  <c:y val="1.450694444444444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213433A9-4DEC-44CA-8271-67CBD06D9573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11B5CD18-164A-4B0C-A5DB-1E43AB33E726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þús. tonn CO</a:t>
                    </a:r>
                    <a:r>
                      <a:rPr lang="en-US" sz="1100" baseline="-25000"/>
                      <a:t>2</a:t>
                    </a:r>
                    <a:r>
                      <a:rPr lang="en-US" sz="1100" baseline="0"/>
                      <a:t>-íg.
</a:t>
                    </a:r>
                    <a:fld id="{88BCA79A-A03D-4D54-8B5A-52A335B1C53C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558606770833332"/>
                      <c:h val="0.179730787037037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88D-4E8D-A95A-C958E4B95635}"/>
                </c:ext>
              </c:extLst>
            </c:dLbl>
            <c:dLbl>
              <c:idx val="3"/>
              <c:layout>
                <c:manualLayout>
                  <c:x val="0.25295611979166666"/>
                  <c:y val="9.888449074074073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9602CE4E-9E5F-4D84-8440-69A74FFE679D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1B3C201-429F-4B33-BA2C-81290F0F78B3}" type="VALU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D43D8C50-B05F-4D5A-A774-810725E2BF92}" type="PERCENTAG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79978887075441"/>
                      <c:h val="0.200289645577212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88D-4E8D-A95A-C958E4B95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Urðun úrgangs</c:v>
              </c:pt>
              <c:pt idx="1">
                <c:v>Jarðgerð</c:v>
              </c:pt>
              <c:pt idx="2">
                <c:v>Brennsla og opinn bruni</c:v>
              </c:pt>
              <c:pt idx="3">
                <c:v>Meðhöndlun skólps</c:v>
              </c:pt>
            </c:strLit>
          </c:cat>
          <c:val>
            <c:numRef>
              <c:f>'Talnagögn | Numerical Data'!$AK$86:$AK$89</c:f>
              <c:numCache>
                <c:formatCode>0.0</c:formatCode>
                <c:ptCount val="4"/>
                <c:pt idx="0" formatCode="0">
                  <c:v>200.23536486455632</c:v>
                </c:pt>
                <c:pt idx="1">
                  <c:v>3.9666289259999998</c:v>
                </c:pt>
                <c:pt idx="2" formatCode="0">
                  <c:v>9.6860268858472374</c:v>
                </c:pt>
                <c:pt idx="3" formatCode="0">
                  <c:v>19.710668579460169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8D-4E8D-A95A-C958E4B95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8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solidFill>
                  <a:sysClr val="windowText" lastClr="000000"/>
                </a:solidFill>
              </a:rPr>
              <a:t>Alþjóða-</a:t>
            </a:r>
          </a:p>
          <a:p>
            <a:pPr>
              <a:defRPr/>
            </a:pPr>
            <a:r>
              <a:rPr lang="en-GB" sz="1600" b="1">
                <a:solidFill>
                  <a:sysClr val="windowText" lastClr="000000"/>
                </a:solidFill>
              </a:rPr>
              <a:t>samgöngur</a:t>
            </a:r>
          </a:p>
          <a:p>
            <a:pPr>
              <a:defRPr/>
            </a:pPr>
            <a:r>
              <a:rPr lang="en-GB" sz="1600" b="1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42237393863624523"/>
          <c:y val="0.4203935185185185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02245142470178"/>
          <c:y val="0.10953703703703704"/>
          <c:w val="0.45587852268583634"/>
          <c:h val="0.81032407407407403"/>
        </c:manualLayout>
      </c:layout>
      <c:doughnutChart>
        <c:varyColors val="1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2B-4147-8245-608CDB9F9F05}"/>
              </c:ext>
            </c:extLst>
          </c:dPt>
          <c:dPt>
            <c:idx val="1"/>
            <c:bubble3D val="0"/>
            <c:spPr>
              <a:solidFill>
                <a:schemeClr val="tx1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2B-4147-8245-608CDB9F9F05}"/>
              </c:ext>
            </c:extLst>
          </c:dPt>
          <c:dLbls>
            <c:dLbl>
              <c:idx val="0"/>
              <c:layout>
                <c:manualLayout>
                  <c:x val="0.17862165963431786"/>
                  <c:y val="9.701388888888877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B3E904-6246-4BF0-B525-62DDAA9C844C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>
                        <a:solidFill>
                          <a:sysClr val="windowText" lastClr="000000"/>
                        </a:solidFill>
                      </a:defRPr>
                    </a:pPr>
                    <a:fld id="{33A16D0F-3CE6-432E-B94A-C77FF515AD12}" type="VALUE">
                      <a:rPr lang="en-US" sz="11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sz="1100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>
                        <a:solidFill>
                          <a:sysClr val="windowText" lastClr="000000"/>
                        </a:solidFill>
                      </a:defRPr>
                    </a:pPr>
                    <a:fld id="{AC00EED7-8876-471F-8CA2-F7669CC05AF3}" type="PERCENTAGE">
                      <a:rPr lang="en-US" sz="11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C2B-4147-8245-608CDB9F9F05}"/>
                </c:ext>
              </c:extLst>
            </c:dLbl>
            <c:dLbl>
              <c:idx val="1"/>
              <c:layout>
                <c:manualLayout>
                  <c:x val="-0.1644224364964843"/>
                  <c:y val="-0.1380493876918852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3C7589-DE8E-4BED-81B0-6A23E9D1CD21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100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8CC661D-84A4-40BD-965A-97A1964D361E}" type="VALU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/>
                      <a:t> þús.</a:t>
                    </a:r>
                    <a:r>
                      <a:rPr lang="en-US" sz="1100" baseline="0"/>
                      <a:t> tonn CO</a:t>
                    </a:r>
                    <a:r>
                      <a:rPr lang="en-US" sz="1100" baseline="-25000"/>
                      <a:t>2</a:t>
                    </a:r>
                    <a:r>
                      <a:rPr lang="en-US" sz="1100" baseline="0"/>
                      <a:t>-íg.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60F5778-ADB8-43D2-8D6D-22755D5038AE}" type="PERCENTAG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C2B-4147-8245-608CDB9F9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Emissions'!$A$641:$A$642</c:f>
              <c:strCache>
                <c:ptCount val="2"/>
                <c:pt idx="0">
                  <c:v>Alþjóðaflug</c:v>
                </c:pt>
                <c:pt idx="1">
                  <c:v>Alþjóðasiglingar</c:v>
                </c:pt>
              </c:strCache>
            </c:strRef>
          </c:cat>
          <c:val>
            <c:numRef>
              <c:f>'Losun | Emissions'!$B$641:$B$642</c:f>
              <c:numCache>
                <c:formatCode>0</c:formatCode>
                <c:ptCount val="2"/>
                <c:pt idx="0">
                  <c:v>736.44203358506593</c:v>
                </c:pt>
                <c:pt idx="1">
                  <c:v>287.79153782769163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2B-4147-8245-608CDB9F9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7C2B-4147-8245-608CDB9F9F0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7C2B-4147-8245-608CDB9F9F05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'Losun | Emissions'!$A$641:$A$642</c15:sqref>
                        </c15:formulaRef>
                      </c:ext>
                    </c:extLst>
                    <c:strCache>
                      <c:ptCount val="2"/>
                      <c:pt idx="0">
                        <c:v>Alþjóðaflug</c:v>
                      </c:pt>
                      <c:pt idx="1">
                        <c:v>Alþjóðasiglingar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'Losun | Emissions'!$C$641:$C$642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C2B-4147-8245-608CDB9F9F05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Data'!$A$94</c:f>
              <c:strCache>
                <c:ptCount val="1"/>
                <c:pt idx="0">
                  <c:v>Alþjóðaflug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Data'!$E$93:$AK$93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Data'!$E$94:$AK$94</c:f>
              <c:numCache>
                <c:formatCode>0</c:formatCode>
                <c:ptCount val="33"/>
                <c:pt idx="0">
                  <c:v>221.10937807666664</c:v>
                </c:pt>
                <c:pt idx="1">
                  <c:v>223.45648422493338</c:v>
                </c:pt>
                <c:pt idx="2">
                  <c:v>204.96673222053337</c:v>
                </c:pt>
                <c:pt idx="3">
                  <c:v>196.93769391346669</c:v>
                </c:pt>
                <c:pt idx="4">
                  <c:v>215.03342151853334</c:v>
                </c:pt>
                <c:pt idx="5">
                  <c:v>237.71387227506665</c:v>
                </c:pt>
                <c:pt idx="6">
                  <c:v>273.30475524573336</c:v>
                </c:pt>
                <c:pt idx="7">
                  <c:v>294.05093427306673</c:v>
                </c:pt>
                <c:pt idx="8">
                  <c:v>340.36743871786666</c:v>
                </c:pt>
                <c:pt idx="9">
                  <c:v>365.77115387800001</c:v>
                </c:pt>
                <c:pt idx="10">
                  <c:v>410.43408736853331</c:v>
                </c:pt>
                <c:pt idx="11">
                  <c:v>351.43484296319997</c:v>
                </c:pt>
                <c:pt idx="12">
                  <c:v>311.89578576600002</c:v>
                </c:pt>
                <c:pt idx="13">
                  <c:v>335.20031285813332</c:v>
                </c:pt>
                <c:pt idx="14">
                  <c:v>382.51090829640003</c:v>
                </c:pt>
                <c:pt idx="15">
                  <c:v>424.43004818280002</c:v>
                </c:pt>
                <c:pt idx="16">
                  <c:v>503.20407568560006</c:v>
                </c:pt>
                <c:pt idx="17">
                  <c:v>514.92035819013336</c:v>
                </c:pt>
                <c:pt idx="18">
                  <c:v>430.65361113226669</c:v>
                </c:pt>
                <c:pt idx="19">
                  <c:v>345.61492852480001</c:v>
                </c:pt>
                <c:pt idx="20">
                  <c:v>379.7535549454667</c:v>
                </c:pt>
                <c:pt idx="21">
                  <c:v>424.71952189760009</c:v>
                </c:pt>
                <c:pt idx="22">
                  <c:v>445.07818250000008</c:v>
                </c:pt>
                <c:pt idx="23">
                  <c:v>502.36303520266659</c:v>
                </c:pt>
                <c:pt idx="24">
                  <c:v>584.78753803533334</c:v>
                </c:pt>
                <c:pt idx="25">
                  <c:v>679.12283684040005</c:v>
                </c:pt>
                <c:pt idx="26">
                  <c:v>923.85523979279992</c:v>
                </c:pt>
                <c:pt idx="27">
                  <c:v>1155.4370035488</c:v>
                </c:pt>
                <c:pt idx="28">
                  <c:v>1294.8181528967998</c:v>
                </c:pt>
                <c:pt idx="29">
                  <c:v>963.65322670770036</c:v>
                </c:pt>
                <c:pt idx="30">
                  <c:v>263.34999061560001</c:v>
                </c:pt>
                <c:pt idx="31">
                  <c:v>415.3539187728</c:v>
                </c:pt>
                <c:pt idx="32">
                  <c:v>736.44203358506593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4-454F-A774-B4217428E619}"/>
            </c:ext>
          </c:extLst>
        </c:ser>
        <c:ser>
          <c:idx val="1"/>
          <c:order val="1"/>
          <c:tx>
            <c:strRef>
              <c:f>'Talnagögn | Numerical Data'!$A$95</c:f>
              <c:strCache>
                <c:ptCount val="1"/>
                <c:pt idx="0">
                  <c:v>Alþjóðasiglingar</c:v>
                </c:pt>
              </c:strCache>
            </c:strRef>
          </c:tx>
          <c:spPr>
            <a:solidFill>
              <a:schemeClr val="tx1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Data'!$E$93:$AK$93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Data'!$E$95:$AK$95</c:f>
              <c:numCache>
                <c:formatCode>0</c:formatCode>
                <c:ptCount val="33"/>
                <c:pt idx="0">
                  <c:v>28.078924997337403</c:v>
                </c:pt>
                <c:pt idx="1">
                  <c:v>14.003294293724482</c:v>
                </c:pt>
                <c:pt idx="2">
                  <c:v>20.477506171547937</c:v>
                </c:pt>
                <c:pt idx="3">
                  <c:v>29.859948628888905</c:v>
                </c:pt>
                <c:pt idx="4">
                  <c:v>33.981450185235616</c:v>
                </c:pt>
                <c:pt idx="5">
                  <c:v>3.3673142021675906</c:v>
                </c:pt>
                <c:pt idx="6">
                  <c:v>19.20316050014323</c:v>
                </c:pt>
                <c:pt idx="7">
                  <c:v>38.488416696452902</c:v>
                </c:pt>
                <c:pt idx="8">
                  <c:v>52.028676183577467</c:v>
                </c:pt>
                <c:pt idx="9">
                  <c:v>39.300358002951661</c:v>
                </c:pt>
                <c:pt idx="10">
                  <c:v>54.39266252464077</c:v>
                </c:pt>
                <c:pt idx="11">
                  <c:v>59.58949244727156</c:v>
                </c:pt>
                <c:pt idx="12">
                  <c:v>85.828630656119159</c:v>
                </c:pt>
                <c:pt idx="13">
                  <c:v>19.407378412801254</c:v>
                </c:pt>
                <c:pt idx="14">
                  <c:v>21.049201422195413</c:v>
                </c:pt>
                <c:pt idx="15">
                  <c:v>1.7528135484112446</c:v>
                </c:pt>
                <c:pt idx="16">
                  <c:v>17.329076702058739</c:v>
                </c:pt>
                <c:pt idx="17">
                  <c:v>12.056398064687073</c:v>
                </c:pt>
                <c:pt idx="18">
                  <c:v>47.983835185837414</c:v>
                </c:pt>
                <c:pt idx="19">
                  <c:v>8.2248711263977814</c:v>
                </c:pt>
                <c:pt idx="20">
                  <c:v>0.25239549866666666</c:v>
                </c:pt>
                <c:pt idx="21">
                  <c:v>50.095054390143758</c:v>
                </c:pt>
                <c:pt idx="22">
                  <c:v>23.973493968715886</c:v>
                </c:pt>
                <c:pt idx="23">
                  <c:v>78.828862465477414</c:v>
                </c:pt>
                <c:pt idx="24">
                  <c:v>71.218037488772836</c:v>
                </c:pt>
                <c:pt idx="25">
                  <c:v>149.09981223853765</c:v>
                </c:pt>
                <c:pt idx="26">
                  <c:v>186.28610486189032</c:v>
                </c:pt>
                <c:pt idx="27">
                  <c:v>213.30217433150287</c:v>
                </c:pt>
                <c:pt idx="28">
                  <c:v>242.53078987824037</c:v>
                </c:pt>
                <c:pt idx="29">
                  <c:v>205.50549032160174</c:v>
                </c:pt>
                <c:pt idx="30">
                  <c:v>77.945079331447673</c:v>
                </c:pt>
                <c:pt idx="31">
                  <c:v>128.49656920397638</c:v>
                </c:pt>
                <c:pt idx="32">
                  <c:v>287.79153782769163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4-454F-A774-B4217428E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444872"/>
        <c:axId val="1010443072"/>
      </c:barChart>
      <c:catAx>
        <c:axId val="1010444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443072"/>
        <c:crosses val="autoZero"/>
        <c:auto val="1"/>
        <c:lblAlgn val="ctr"/>
        <c:lblOffset val="100"/>
        <c:noMultiLvlLbl val="0"/>
      </c:catAx>
      <c:valAx>
        <c:axId val="1010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7.76308049104646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44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49777401561949"/>
          <c:y val="0.93910747875093514"/>
          <c:w val="0.30300430531498224"/>
          <c:h val="5.166905927950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22309529154852E-2"/>
          <c:y val="5.3519674348956922E-2"/>
          <c:w val="0.88408765551243662"/>
          <c:h val="0.74308503525517078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Data'!$A$124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Data'!$E$124:$AD$124</c15:sqref>
                  </c15:fullRef>
                </c:ext>
              </c:extLst>
              <c:f>'Talnagögn | Numerical Data'!$E$124:$V$124</c:f>
              <c:numCache>
                <c:formatCode>0</c:formatCode>
                <c:ptCount val="18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901.9003205985739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859.59329867083193</c:v>
                </c:pt>
                <c:pt idx="17">
                  <c:v>925.61998746656161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D-423E-B0CC-9C16721BB16B}"/>
            </c:ext>
          </c:extLst>
        </c:ser>
        <c:ser>
          <c:idx val="1"/>
          <c:order val="1"/>
          <c:tx>
            <c:strRef>
              <c:f>'Talnagögn | Numerical Data'!$A$129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Data'!$E$129:$AD$129</c15:sqref>
                  </c15:fullRef>
                </c:ext>
              </c:extLst>
              <c:f>'Talnagögn | Numerical Data'!$E$129:$V$129</c:f>
              <c:numCache>
                <c:formatCode>0</c:formatCode>
                <c:ptCount val="18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614.72353826059737</c:v>
                </c:pt>
                <c:pt idx="9">
                  <c:v>606.24731041801465</c:v>
                </c:pt>
                <c:pt idx="10">
                  <c:v>621.21740588116916</c:v>
                </c:pt>
                <c:pt idx="11">
                  <c:v>518.76690503112491</c:v>
                </c:pt>
                <c:pt idx="12">
                  <c:v>530.38142924834813</c:v>
                </c:pt>
                <c:pt idx="13">
                  <c:v>546.90019133575004</c:v>
                </c:pt>
                <c:pt idx="14">
                  <c:v>518.36261174209733</c:v>
                </c:pt>
                <c:pt idx="15">
                  <c:v>509.49421478812258</c:v>
                </c:pt>
                <c:pt idx="16">
                  <c:v>569.41865140399079</c:v>
                </c:pt>
                <c:pt idx="17">
                  <c:v>481.51547449283527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BD-423E-B0CC-9C16721BB16B}"/>
            </c:ext>
          </c:extLst>
        </c:ser>
        <c:ser>
          <c:idx val="2"/>
          <c:order val="2"/>
          <c:tx>
            <c:strRef>
              <c:f>'Talnagögn | Numerical Data'!$A$130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Data'!$E$130:$AD$130</c15:sqref>
                  </c15:fullRef>
                </c:ext>
              </c:extLst>
              <c:f>'Talnagögn | Numerical Data'!$E$130:$V$130</c:f>
              <c:numCache>
                <c:formatCode>0</c:formatCode>
                <c:ptCount val="18"/>
                <c:pt idx="0">
                  <c:v>603.84405728721583</c:v>
                </c:pt>
                <c:pt idx="1">
                  <c:v>629.87706901243962</c:v>
                </c:pt>
                <c:pt idx="2">
                  <c:v>646.68158051869307</c:v>
                </c:pt>
                <c:pt idx="3">
                  <c:v>663.14525544876005</c:v>
                </c:pt>
                <c:pt idx="4">
                  <c:v>653.49299000944347</c:v>
                </c:pt>
                <c:pt idx="5">
                  <c:v>639.63038393196609</c:v>
                </c:pt>
                <c:pt idx="6">
                  <c:v>637.68760033879005</c:v>
                </c:pt>
                <c:pt idx="7">
                  <c:v>632.56663394474219</c:v>
                </c:pt>
                <c:pt idx="8">
                  <c:v>616.94086680330463</c:v>
                </c:pt>
                <c:pt idx="9">
                  <c:v>661.09304047722981</c:v>
                </c:pt>
                <c:pt idx="10">
                  <c:v>650.33098507062186</c:v>
                </c:pt>
                <c:pt idx="11">
                  <c:v>650.24351923079553</c:v>
                </c:pt>
                <c:pt idx="12">
                  <c:v>651.07884376655443</c:v>
                </c:pt>
                <c:pt idx="13">
                  <c:v>628.29735478720954</c:v>
                </c:pt>
                <c:pt idx="14">
                  <c:v>610.90561980249811</c:v>
                </c:pt>
                <c:pt idx="15">
                  <c:v>609.48364614886987</c:v>
                </c:pt>
                <c:pt idx="16">
                  <c:v>612.74653429160969</c:v>
                </c:pt>
                <c:pt idx="17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BD-423E-B0CC-9C16721BB16B}"/>
            </c:ext>
          </c:extLst>
        </c:ser>
        <c:ser>
          <c:idx val="3"/>
          <c:order val="3"/>
          <c:tx>
            <c:strRef>
              <c:f>'Talnagögn | Numerical Data'!$A$131</c:f>
              <c:strCache>
                <c:ptCount val="1"/>
                <c:pt idx="0">
                  <c:v>Urðun úrgangs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Data'!$E$131:$AD$131</c15:sqref>
                  </c15:fullRef>
                </c:ext>
              </c:extLst>
              <c:f>'Talnagögn | Numerical Data'!$E$131:$V$131</c:f>
              <c:numCache>
                <c:formatCode>0</c:formatCode>
                <c:ptCount val="18"/>
                <c:pt idx="0">
                  <c:v>283.88073703295896</c:v>
                </c:pt>
                <c:pt idx="1">
                  <c:v>308.73464539352659</c:v>
                </c:pt>
                <c:pt idx="2">
                  <c:v>308.02966803621149</c:v>
                </c:pt>
                <c:pt idx="3">
                  <c:v>293.01549216116052</c:v>
                </c:pt>
                <c:pt idx="4">
                  <c:v>283.75050344880202</c:v>
                </c:pt>
                <c:pt idx="5">
                  <c:v>280.45500605778898</c:v>
                </c:pt>
                <c:pt idx="6">
                  <c:v>259.9436503224897</c:v>
                </c:pt>
                <c:pt idx="7">
                  <c:v>237.97107935754372</c:v>
                </c:pt>
                <c:pt idx="8">
                  <c:v>238.18718205726799</c:v>
                </c:pt>
                <c:pt idx="9">
                  <c:v>236.75247745728154</c:v>
                </c:pt>
                <c:pt idx="10">
                  <c:v>233.77189104799106</c:v>
                </c:pt>
                <c:pt idx="11">
                  <c:v>231.1105522629432</c:v>
                </c:pt>
                <c:pt idx="12">
                  <c:v>227.00267593434461</c:v>
                </c:pt>
                <c:pt idx="13">
                  <c:v>221.90737471462552</c:v>
                </c:pt>
                <c:pt idx="14">
                  <c:v>189.1851468877073</c:v>
                </c:pt>
                <c:pt idx="15">
                  <c:v>213.21215362771892</c:v>
                </c:pt>
                <c:pt idx="16">
                  <c:v>209.36419749056159</c:v>
                </c:pt>
                <c:pt idx="17">
                  <c:v>200.23536486455632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BD-423E-B0CC-9C16721BB16B}"/>
            </c:ext>
          </c:extLst>
        </c:ser>
        <c:ser>
          <c:idx val="4"/>
          <c:order val="4"/>
          <c:tx>
            <c:strRef>
              <c:f>'Talnagögn | Numerical Data'!$A$132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Data'!$E$132:$AD$132</c15:sqref>
                  </c15:fullRef>
                </c:ext>
              </c:extLst>
              <c:f>'Talnagögn | Numerical Data'!$E$132:$V$132</c:f>
              <c:numCache>
                <c:formatCode>0</c:formatCode>
                <c:ptCount val="18"/>
                <c:pt idx="0">
                  <c:v>57.201241406144838</c:v>
                </c:pt>
                <c:pt idx="1">
                  <c:v>66.268728117954964</c:v>
                </c:pt>
                <c:pt idx="2">
                  <c:v>66.94139885551283</c:v>
                </c:pt>
                <c:pt idx="3">
                  <c:v>65.619674949677176</c:v>
                </c:pt>
                <c:pt idx="4">
                  <c:v>78.815684882158905</c:v>
                </c:pt>
                <c:pt idx="5">
                  <c:v>106.63787846935243</c:v>
                </c:pt>
                <c:pt idx="6">
                  <c:v>131.33347009246177</c:v>
                </c:pt>
                <c:pt idx="7">
                  <c:v>136.5156278242512</c:v>
                </c:pt>
                <c:pt idx="8">
                  <c:v>166.67301783528774</c:v>
                </c:pt>
                <c:pt idx="9">
                  <c:v>164.47973841133989</c:v>
                </c:pt>
                <c:pt idx="10">
                  <c:v>156.82957565208963</c:v>
                </c:pt>
                <c:pt idx="11">
                  <c:v>173.66618826618588</c:v>
                </c:pt>
                <c:pt idx="12">
                  <c:v>164.60973006017312</c:v>
                </c:pt>
                <c:pt idx="13">
                  <c:v>182.49465783600516</c:v>
                </c:pt>
                <c:pt idx="14">
                  <c:v>194.40775708209762</c:v>
                </c:pt>
                <c:pt idx="15">
                  <c:v>198.16685581224471</c:v>
                </c:pt>
                <c:pt idx="16">
                  <c:v>162.47588351837697</c:v>
                </c:pt>
                <c:pt idx="17">
                  <c:v>133.26348312358914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BD-423E-B0CC-9C16721BB16B}"/>
            </c:ext>
          </c:extLst>
        </c:ser>
        <c:ser>
          <c:idx val="5"/>
          <c:order val="5"/>
          <c:tx>
            <c:strRef>
              <c:f>'Talnagögn | Numerical Data'!$A$133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Data'!$E$133:$AD$133</c15:sqref>
                  </c15:fullRef>
                </c:ext>
              </c:extLst>
              <c:f>'Talnagögn | Numerical Data'!$E$133:$V$133</c:f>
              <c:numCache>
                <c:formatCode>0</c:formatCode>
                <c:ptCount val="18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  <c:pt idx="17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BD-423E-B0CC-9C16721BB16B}"/>
            </c:ext>
          </c:extLst>
        </c:ser>
        <c:ser>
          <c:idx val="6"/>
          <c:order val="6"/>
          <c:tx>
            <c:strRef>
              <c:f>'Talnagögn | Numerical Data'!$A$134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Data'!$E$134:$AD$134</c15:sqref>
                  </c15:fullRef>
                </c:ext>
              </c:extLst>
              <c:f>'Talnagögn | Numerical Data'!$E$134:$V$134</c:f>
              <c:numCache>
                <c:formatCode>0</c:formatCode>
                <c:ptCount val="18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215.83366248928385</c:v>
                </c:pt>
                <c:pt idx="3">
                  <c:v>208.96156893666625</c:v>
                </c:pt>
                <c:pt idx="4">
                  <c:v>145.57310735873384</c:v>
                </c:pt>
                <c:pt idx="5">
                  <c:v>116.66251837871671</c:v>
                </c:pt>
                <c:pt idx="6">
                  <c:v>106.724173287534</c:v>
                </c:pt>
                <c:pt idx="7">
                  <c:v>102.82225724651585</c:v>
                </c:pt>
                <c:pt idx="8">
                  <c:v>98.852644261966944</c:v>
                </c:pt>
                <c:pt idx="9">
                  <c:v>117.37447230447313</c:v>
                </c:pt>
                <c:pt idx="10">
                  <c:v>116.13287890779706</c:v>
                </c:pt>
                <c:pt idx="11">
                  <c:v>134.94854641811298</c:v>
                </c:pt>
                <c:pt idx="12">
                  <c:v>138.05064207733514</c:v>
                </c:pt>
                <c:pt idx="13">
                  <c:v>109.98053877254956</c:v>
                </c:pt>
                <c:pt idx="14">
                  <c:v>86.903419069836744</c:v>
                </c:pt>
                <c:pt idx="15">
                  <c:v>63.052941906921838</c:v>
                </c:pt>
                <c:pt idx="16">
                  <c:v>60.291972034396785</c:v>
                </c:pt>
                <c:pt idx="17">
                  <c:v>59.411699755651256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BD-423E-B0CC-9C16721BB16B}"/>
            </c:ext>
          </c:extLst>
        </c:ser>
        <c:ser>
          <c:idx val="7"/>
          <c:order val="7"/>
          <c:tx>
            <c:strRef>
              <c:f>'Talnagögn | Numerical Data'!$A$138</c:f>
              <c:strCache>
                <c:ptCount val="1"/>
                <c:pt idx="0">
                  <c:v>Önnur losun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Data'!$E$123:$V$123</c15:sqref>
                  </c15:fullRef>
                </c:ext>
              </c:extLst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Data'!$E$138:$AD$138</c15:sqref>
                  </c15:fullRef>
                </c:ext>
              </c:extLst>
              <c:f>'Talnagögn | Numerical Data'!$E$138:$V$138</c:f>
              <c:numCache>
                <c:formatCode>0</c:formatCode>
                <c:ptCount val="18"/>
                <c:pt idx="0">
                  <c:v>324.9736812543847</c:v>
                </c:pt>
                <c:pt idx="1">
                  <c:v>369.00394515576772</c:v>
                </c:pt>
                <c:pt idx="2">
                  <c:v>376.66601849809558</c:v>
                </c:pt>
                <c:pt idx="3">
                  <c:v>322.28674546035154</c:v>
                </c:pt>
                <c:pt idx="4">
                  <c:v>221.8167197061166</c:v>
                </c:pt>
                <c:pt idx="5">
                  <c:v>183.86574255844835</c:v>
                </c:pt>
                <c:pt idx="6">
                  <c:v>181.67478239359343</c:v>
                </c:pt>
                <c:pt idx="7">
                  <c:v>146.05080496855226</c:v>
                </c:pt>
                <c:pt idx="8">
                  <c:v>137.36473215990782</c:v>
                </c:pt>
                <c:pt idx="9">
                  <c:v>110.58016823984872</c:v>
                </c:pt>
                <c:pt idx="10">
                  <c:v>139.72729067415639</c:v>
                </c:pt>
                <c:pt idx="11">
                  <c:v>130.81104811887963</c:v>
                </c:pt>
                <c:pt idx="12">
                  <c:v>114.02079821014513</c:v>
                </c:pt>
                <c:pt idx="13">
                  <c:v>130.94225507406327</c:v>
                </c:pt>
                <c:pt idx="14">
                  <c:v>135.24101531361021</c:v>
                </c:pt>
                <c:pt idx="15">
                  <c:v>108.75456638032756</c:v>
                </c:pt>
                <c:pt idx="16">
                  <c:v>113.46719195173637</c:v>
                </c:pt>
                <c:pt idx="17">
                  <c:v>180.26900790169248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BD-423E-B0CC-9C16721B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840800"/>
        <c:axId val="1134837560"/>
      </c:lineChart>
      <c:catAx>
        <c:axId val="11348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37560"/>
        <c:crosses val="autoZero"/>
        <c:auto val="1"/>
        <c:lblAlgn val="ctr"/>
        <c:lblOffset val="100"/>
        <c:noMultiLvlLbl val="0"/>
      </c:catAx>
      <c:valAx>
        <c:axId val="1134837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1.7151195845809806E-3"/>
              <c:y val="7.04267363457741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88734878811823"/>
          <c:y val="0.90174185721806399"/>
          <c:w val="0.80163100364745365"/>
          <c:h val="9.8258142781935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'Losun | Emissions'!$A$506:$A$510</c:f>
              <c:strCache>
                <c:ptCount val="5"/>
                <c:pt idx="0">
                  <c:v>Skóglendi</c:v>
                </c:pt>
                <c:pt idx="1">
                  <c:v>Ræktað land</c:v>
                </c:pt>
                <c:pt idx="2">
                  <c:v>Mólendi</c:v>
                </c:pt>
                <c:pt idx="3">
                  <c:v>Votlendi</c:v>
                </c:pt>
                <c:pt idx="4">
                  <c:v>Önnur losun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EDF-4A4F-97CB-1F205F8310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DF-4A4F-97CB-1F205F8310A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EDF-4A4F-97CB-1F205F8310A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DF-4A4F-97CB-1F205F8310AE}"/>
              </c:ext>
            </c:extLst>
          </c:dPt>
          <c:cat>
            <c:strRef>
              <c:f>'Losun | Emissions'!$A$506:$A$510</c:f>
              <c:strCache>
                <c:ptCount val="5"/>
                <c:pt idx="0">
                  <c:v>Skóglendi</c:v>
                </c:pt>
                <c:pt idx="1">
                  <c:v>Ræktað land</c:v>
                </c:pt>
                <c:pt idx="2">
                  <c:v>Mólendi</c:v>
                </c:pt>
                <c:pt idx="3">
                  <c:v>Votlendi</c:v>
                </c:pt>
                <c:pt idx="4">
                  <c:v>Önnur losun</c:v>
                </c:pt>
              </c:strCache>
            </c:strRef>
          </c:cat>
          <c:val>
            <c:numRef>
              <c:f>'Losun | Emissions'!$B$506:$B$510</c:f>
              <c:numCache>
                <c:formatCode>0</c:formatCode>
                <c:ptCount val="5"/>
                <c:pt idx="0">
                  <c:v>-505.44650890364835</c:v>
                </c:pt>
                <c:pt idx="1">
                  <c:v>1437.3311790413859</c:v>
                </c:pt>
                <c:pt idx="2">
                  <c:v>5971.2075032824032</c:v>
                </c:pt>
                <c:pt idx="3">
                  <c:v>845.18894352076757</c:v>
                </c:pt>
                <c:pt idx="4" formatCode="0.0">
                  <c:v>8.7449943041056031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F-4A4F-97CB-1F205F831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1199688"/>
        <c:axId val="14412007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'Losun | Emissions'!$A$506:$A$510</c15:sqref>
                        </c15:formulaRef>
                      </c:ext>
                    </c:extLst>
                    <c:strCache>
                      <c:ptCount val="5"/>
                      <c:pt idx="0">
                        <c:v>Skóglendi</c:v>
                      </c:pt>
                      <c:pt idx="1">
                        <c:v>Ræktað land</c:v>
                      </c:pt>
                      <c:pt idx="2">
                        <c:v>Mólendi</c:v>
                      </c:pt>
                      <c:pt idx="3">
                        <c:v>Votlendi</c:v>
                      </c:pt>
                      <c:pt idx="4">
                        <c:v>Önnur losun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'Losun | Emissions'!$C$506:$C$510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DF-4A4F-97CB-1F205F8310AE}"/>
                  </c:ext>
                </c:extLst>
              </c15:ser>
            </c15:filteredBarSeries>
          </c:ext>
        </c:extLst>
      </c:barChart>
      <c:catAx>
        <c:axId val="1441199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200768"/>
        <c:crosses val="autoZero"/>
        <c:auto val="1"/>
        <c:lblAlgn val="ctr"/>
        <c:lblOffset val="100"/>
        <c:noMultiLvlLbl val="0"/>
      </c:catAx>
      <c:valAx>
        <c:axId val="144120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19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Skóglendi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Data'!$E$79:$AK$79</c:f>
              <c:numCache>
                <c:formatCode>0</c:formatCode>
                <c:ptCount val="33"/>
                <c:pt idx="0">
                  <c:v>-29.433074002552868</c:v>
                </c:pt>
                <c:pt idx="1">
                  <c:v>-30.652134723539461</c:v>
                </c:pt>
                <c:pt idx="2">
                  <c:v>-35.285335928894199</c:v>
                </c:pt>
                <c:pt idx="3">
                  <c:v>-40.397431341740941</c:v>
                </c:pt>
                <c:pt idx="4">
                  <c:v>-43.410334305914247</c:v>
                </c:pt>
                <c:pt idx="5">
                  <c:v>-53.008094449540813</c:v>
                </c:pt>
                <c:pt idx="6">
                  <c:v>-57.169796013024659</c:v>
                </c:pt>
                <c:pt idx="7">
                  <c:v>-64.324676021122812</c:v>
                </c:pt>
                <c:pt idx="8">
                  <c:v>-72.564012803543619</c:v>
                </c:pt>
                <c:pt idx="9">
                  <c:v>-78.839469234152133</c:v>
                </c:pt>
                <c:pt idx="10">
                  <c:v>-89.788479391195708</c:v>
                </c:pt>
                <c:pt idx="11">
                  <c:v>-95.359435843827328</c:v>
                </c:pt>
                <c:pt idx="12">
                  <c:v>-104.35149371275713</c:v>
                </c:pt>
                <c:pt idx="13">
                  <c:v>-114.9504775149846</c:v>
                </c:pt>
                <c:pt idx="14">
                  <c:v>-121.29509516041946</c:v>
                </c:pt>
                <c:pt idx="15">
                  <c:v>-140.43493512677301</c:v>
                </c:pt>
                <c:pt idx="16">
                  <c:v>-147.04711815079548</c:v>
                </c:pt>
                <c:pt idx="17">
                  <c:v>-264.70538743421685</c:v>
                </c:pt>
                <c:pt idx="18">
                  <c:v>-268.4834503660727</c:v>
                </c:pt>
                <c:pt idx="19">
                  <c:v>-281.24079191955349</c:v>
                </c:pt>
                <c:pt idx="20">
                  <c:v>-304.0300090648667</c:v>
                </c:pt>
                <c:pt idx="21">
                  <c:v>-331.19914807645483</c:v>
                </c:pt>
                <c:pt idx="22">
                  <c:v>-342.18526714716756</c:v>
                </c:pt>
                <c:pt idx="23">
                  <c:v>-359.89311935679069</c:v>
                </c:pt>
                <c:pt idx="24">
                  <c:v>-383.37873811819355</c:v>
                </c:pt>
                <c:pt idx="25">
                  <c:v>-408.37654035777763</c:v>
                </c:pt>
                <c:pt idx="26">
                  <c:v>-432.4409672710633</c:v>
                </c:pt>
                <c:pt idx="27">
                  <c:v>-470.3433401124887</c:v>
                </c:pt>
                <c:pt idx="28">
                  <c:v>-499.64259367922585</c:v>
                </c:pt>
                <c:pt idx="29">
                  <c:v>-501.14654964259813</c:v>
                </c:pt>
                <c:pt idx="30">
                  <c:v>-504.66601615086648</c:v>
                </c:pt>
                <c:pt idx="31">
                  <c:v>-505.08568940472725</c:v>
                </c:pt>
                <c:pt idx="32">
                  <c:v>-505.44650890364835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1-4CAD-940A-AFA36E80A3BA}"/>
            </c:ext>
          </c:extLst>
        </c:ser>
        <c:ser>
          <c:idx val="1"/>
          <c:order val="1"/>
          <c:tx>
            <c:v>Ræktað land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Data'!$E$80:$AK$80</c:f>
              <c:numCache>
                <c:formatCode>0</c:formatCode>
                <c:ptCount val="33"/>
                <c:pt idx="0">
                  <c:v>1185.9153085231078</c:v>
                </c:pt>
                <c:pt idx="1">
                  <c:v>1187.2638854286588</c:v>
                </c:pt>
                <c:pt idx="2">
                  <c:v>1188.3955354836153</c:v>
                </c:pt>
                <c:pt idx="3">
                  <c:v>1189.6363628205768</c:v>
                </c:pt>
                <c:pt idx="4">
                  <c:v>1190.9021547822979</c:v>
                </c:pt>
                <c:pt idx="5">
                  <c:v>1192.2113485391526</c:v>
                </c:pt>
                <c:pt idx="6">
                  <c:v>1193.6596624000622</c:v>
                </c:pt>
                <c:pt idx="7">
                  <c:v>1194.8628299541294</c:v>
                </c:pt>
                <c:pt idx="8">
                  <c:v>1196.4526903818555</c:v>
                </c:pt>
                <c:pt idx="9">
                  <c:v>1197.7368910493774</c:v>
                </c:pt>
                <c:pt idx="10">
                  <c:v>1199.5475007222919</c:v>
                </c:pt>
                <c:pt idx="11">
                  <c:v>1201.0851962263291</c:v>
                </c:pt>
                <c:pt idx="12">
                  <c:v>1202.8667672852812</c:v>
                </c:pt>
                <c:pt idx="13">
                  <c:v>1204.5578665820744</c:v>
                </c:pt>
                <c:pt idx="14">
                  <c:v>1206.6086600154526</c:v>
                </c:pt>
                <c:pt idx="15">
                  <c:v>1208.3947690731713</c:v>
                </c:pt>
                <c:pt idx="16">
                  <c:v>1210.4524804476725</c:v>
                </c:pt>
                <c:pt idx="17">
                  <c:v>1212.6005150841872</c:v>
                </c:pt>
                <c:pt idx="18">
                  <c:v>1214.8710182421546</c:v>
                </c:pt>
                <c:pt idx="19">
                  <c:v>1267.7549687539338</c:v>
                </c:pt>
                <c:pt idx="20">
                  <c:v>1280.8351508251508</c:v>
                </c:pt>
                <c:pt idx="21">
                  <c:v>1293.9090162133464</c:v>
                </c:pt>
                <c:pt idx="22">
                  <c:v>1306.9766631142954</c:v>
                </c:pt>
                <c:pt idx="23">
                  <c:v>1320.0381874516931</c:v>
                </c:pt>
                <c:pt idx="24">
                  <c:v>1333.0936829466984</c:v>
                </c:pt>
                <c:pt idx="25">
                  <c:v>1346.2489511848655</c:v>
                </c:pt>
                <c:pt idx="26">
                  <c:v>1358.9731850138696</c:v>
                </c:pt>
                <c:pt idx="27">
                  <c:v>1372.2256409563267</c:v>
                </c:pt>
                <c:pt idx="28">
                  <c:v>1385.2571775152815</c:v>
                </c:pt>
                <c:pt idx="29">
                  <c:v>1398.2838620734381</c:v>
                </c:pt>
                <c:pt idx="30">
                  <c:v>1411.3501918010229</c:v>
                </c:pt>
                <c:pt idx="31">
                  <c:v>1424.3207836588861</c:v>
                </c:pt>
                <c:pt idx="32">
                  <c:v>1437.3311790413859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1-4CAD-940A-AFA36E80A3BA}"/>
            </c:ext>
          </c:extLst>
        </c:ser>
        <c:ser>
          <c:idx val="2"/>
          <c:order val="2"/>
          <c:tx>
            <c:strRef>
              <c:f>'Talnagögn | Numerical Data'!$A$81</c:f>
              <c:strCache>
                <c:ptCount val="1"/>
                <c:pt idx="0">
                  <c:v>Mólendi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Data'!$E$81:$AK$81</c:f>
              <c:numCache>
                <c:formatCode>0</c:formatCode>
                <c:ptCount val="33"/>
                <c:pt idx="0">
                  <c:v>5707.4645784695613</c:v>
                </c:pt>
                <c:pt idx="1">
                  <c:v>5702.9471086305011</c:v>
                </c:pt>
                <c:pt idx="2">
                  <c:v>5696.677136931341</c:v>
                </c:pt>
                <c:pt idx="3">
                  <c:v>5709.9367012327129</c:v>
                </c:pt>
                <c:pt idx="4">
                  <c:v>5702.9985592146331</c:v>
                </c:pt>
                <c:pt idx="5">
                  <c:v>5697.5481749522596</c:v>
                </c:pt>
                <c:pt idx="6">
                  <c:v>5690.2992743954783</c:v>
                </c:pt>
                <c:pt idx="7">
                  <c:v>5691.7771121659143</c:v>
                </c:pt>
                <c:pt idx="8">
                  <c:v>5700.3875150939048</c:v>
                </c:pt>
                <c:pt idx="9">
                  <c:v>5713.3791458854685</c:v>
                </c:pt>
                <c:pt idx="10">
                  <c:v>5738.7963107655823</c:v>
                </c:pt>
                <c:pt idx="11">
                  <c:v>5754.478669500214</c:v>
                </c:pt>
                <c:pt idx="12">
                  <c:v>5780.3661201422356</c:v>
                </c:pt>
                <c:pt idx="13">
                  <c:v>5787.537545493652</c:v>
                </c:pt>
                <c:pt idx="14">
                  <c:v>5792.4837034415532</c:v>
                </c:pt>
                <c:pt idx="15">
                  <c:v>5810.9504489010933</c:v>
                </c:pt>
                <c:pt idx="16">
                  <c:v>5866.9928323330005</c:v>
                </c:pt>
                <c:pt idx="17">
                  <c:v>5889.5290257778151</c:v>
                </c:pt>
                <c:pt idx="18">
                  <c:v>5935.9917003524533</c:v>
                </c:pt>
                <c:pt idx="19">
                  <c:v>5942.4071118608981</c:v>
                </c:pt>
                <c:pt idx="20">
                  <c:v>5943.3343647697238</c:v>
                </c:pt>
                <c:pt idx="21">
                  <c:v>5944.1474813223313</c:v>
                </c:pt>
                <c:pt idx="22">
                  <c:v>5949.3586818837239</c:v>
                </c:pt>
                <c:pt idx="23">
                  <c:v>5955.7511189571142</c:v>
                </c:pt>
                <c:pt idx="24">
                  <c:v>5961.5143024292238</c:v>
                </c:pt>
                <c:pt idx="25">
                  <c:v>5965.6493359904243</c:v>
                </c:pt>
                <c:pt idx="26">
                  <c:v>5960.945596730222</c:v>
                </c:pt>
                <c:pt idx="27">
                  <c:v>5959.5827143425422</c:v>
                </c:pt>
                <c:pt idx="28">
                  <c:v>5964.2998888284837</c:v>
                </c:pt>
                <c:pt idx="29">
                  <c:v>5966.6713720220332</c:v>
                </c:pt>
                <c:pt idx="30">
                  <c:v>5968.2264825867896</c:v>
                </c:pt>
                <c:pt idx="31">
                  <c:v>5964.3119753651436</c:v>
                </c:pt>
                <c:pt idx="32">
                  <c:v>5971.2075032824032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1-4CAD-940A-AFA36E80A3BA}"/>
            </c:ext>
          </c:extLst>
        </c:ser>
        <c:ser>
          <c:idx val="3"/>
          <c:order val="3"/>
          <c:tx>
            <c:strRef>
              <c:f>'Talnagögn | Numerical Data'!$A$82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Data'!$E$82:$AK$82</c:f>
              <c:numCache>
                <c:formatCode>0</c:formatCode>
                <c:ptCount val="33"/>
                <c:pt idx="0">
                  <c:v>847.10673307064053</c:v>
                </c:pt>
                <c:pt idx="1">
                  <c:v>858.91383169550954</c:v>
                </c:pt>
                <c:pt idx="2">
                  <c:v>858.7056620634703</c:v>
                </c:pt>
                <c:pt idx="3">
                  <c:v>858.59210902167251</c:v>
                </c:pt>
                <c:pt idx="4">
                  <c:v>857.48343532877141</c:v>
                </c:pt>
                <c:pt idx="5">
                  <c:v>857.29942485553897</c:v>
                </c:pt>
                <c:pt idx="6">
                  <c:v>860.50006244303268</c:v>
                </c:pt>
                <c:pt idx="7">
                  <c:v>860.28156677278002</c:v>
                </c:pt>
                <c:pt idx="8">
                  <c:v>859.76088760313337</c:v>
                </c:pt>
                <c:pt idx="9">
                  <c:v>858.42350009899883</c:v>
                </c:pt>
                <c:pt idx="10">
                  <c:v>856.87805686749186</c:v>
                </c:pt>
                <c:pt idx="11">
                  <c:v>855.08021732252109</c:v>
                </c:pt>
                <c:pt idx="12">
                  <c:v>854.11209035370712</c:v>
                </c:pt>
                <c:pt idx="13">
                  <c:v>852.1696992734162</c:v>
                </c:pt>
                <c:pt idx="14">
                  <c:v>851.04537349665384</c:v>
                </c:pt>
                <c:pt idx="15">
                  <c:v>849.68383523339116</c:v>
                </c:pt>
                <c:pt idx="16">
                  <c:v>849.97758836050184</c:v>
                </c:pt>
                <c:pt idx="17">
                  <c:v>845.43894933978629</c:v>
                </c:pt>
                <c:pt idx="18">
                  <c:v>841.99300184918093</c:v>
                </c:pt>
                <c:pt idx="19">
                  <c:v>839.31760063074239</c:v>
                </c:pt>
                <c:pt idx="20">
                  <c:v>838.12914520709853</c:v>
                </c:pt>
                <c:pt idx="21">
                  <c:v>831.33985660532289</c:v>
                </c:pt>
                <c:pt idx="22">
                  <c:v>830.05977242594668</c:v>
                </c:pt>
                <c:pt idx="23">
                  <c:v>828.82289557990293</c:v>
                </c:pt>
                <c:pt idx="24">
                  <c:v>827.77128146000723</c:v>
                </c:pt>
                <c:pt idx="25">
                  <c:v>826.56496664509802</c:v>
                </c:pt>
                <c:pt idx="26">
                  <c:v>823.79420476147243</c:v>
                </c:pt>
                <c:pt idx="27">
                  <c:v>822.60847182741486</c:v>
                </c:pt>
                <c:pt idx="28">
                  <c:v>821.22550667654332</c:v>
                </c:pt>
                <c:pt idx="29">
                  <c:v>820.39341763050015</c:v>
                </c:pt>
                <c:pt idx="30">
                  <c:v>812.89315873596775</c:v>
                </c:pt>
                <c:pt idx="31">
                  <c:v>811.62043352251612</c:v>
                </c:pt>
                <c:pt idx="32">
                  <c:v>845.18894352076757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11-4CAD-940A-AFA36E80A3BA}"/>
            </c:ext>
          </c:extLst>
        </c:ser>
        <c:ser>
          <c:idx val="5"/>
          <c:order val="4"/>
          <c:tx>
            <c:strRef>
              <c:f>'Talnagögn | Numerical Data'!$A$83</c:f>
              <c:strCache>
                <c:ptCount val="1"/>
                <c:pt idx="0">
                  <c:v>Önnur losun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Data'!$E$83:$AK$83</c:f>
              <c:numCache>
                <c:formatCode>0.0</c:formatCode>
                <c:ptCount val="33"/>
                <c:pt idx="0">
                  <c:v>20.924052180471335</c:v>
                </c:pt>
                <c:pt idx="1">
                  <c:v>20.925265600151761</c:v>
                </c:pt>
                <c:pt idx="2">
                  <c:v>20.92526557940073</c:v>
                </c:pt>
                <c:pt idx="3">
                  <c:v>20.925533467730929</c:v>
                </c:pt>
                <c:pt idx="4">
                  <c:v>20.92491724206775</c:v>
                </c:pt>
                <c:pt idx="5">
                  <c:v>20.924804363783551</c:v>
                </c:pt>
                <c:pt idx="6">
                  <c:v>20.925086466421817</c:v>
                </c:pt>
                <c:pt idx="7">
                  <c:v>20.916819920658781</c:v>
                </c:pt>
                <c:pt idx="8">
                  <c:v>20.928279824757738</c:v>
                </c:pt>
                <c:pt idx="9">
                  <c:v>20.925532413486508</c:v>
                </c:pt>
                <c:pt idx="10">
                  <c:v>17.464838222829712</c:v>
                </c:pt>
                <c:pt idx="11">
                  <c:v>17.462520461143868</c:v>
                </c:pt>
                <c:pt idx="12">
                  <c:v>17.462418522137341</c:v>
                </c:pt>
                <c:pt idx="13">
                  <c:v>17.462744029565329</c:v>
                </c:pt>
                <c:pt idx="14">
                  <c:v>17.358483642184183</c:v>
                </c:pt>
                <c:pt idx="15">
                  <c:v>17.382125944473955</c:v>
                </c:pt>
                <c:pt idx="16">
                  <c:v>18.16142973078604</c:v>
                </c:pt>
                <c:pt idx="17">
                  <c:v>17.411694344452371</c:v>
                </c:pt>
                <c:pt idx="18">
                  <c:v>17.539349469620902</c:v>
                </c:pt>
                <c:pt idx="19">
                  <c:v>17.521280493796439</c:v>
                </c:pt>
                <c:pt idx="20">
                  <c:v>9.0801023115100179</c:v>
                </c:pt>
                <c:pt idx="21">
                  <c:v>9.0653173929977129</c:v>
                </c:pt>
                <c:pt idx="22">
                  <c:v>9.0674477762022434</c:v>
                </c:pt>
                <c:pt idx="23">
                  <c:v>9.0724388104590616</c:v>
                </c:pt>
                <c:pt idx="24">
                  <c:v>9.0123915990197929</c:v>
                </c:pt>
                <c:pt idx="25">
                  <c:v>9.1292397429297125</c:v>
                </c:pt>
                <c:pt idx="26">
                  <c:v>9.0552745494323972</c:v>
                </c:pt>
                <c:pt idx="27">
                  <c:v>9.0530994516020655</c:v>
                </c:pt>
                <c:pt idx="28">
                  <c:v>9.1119650300461217</c:v>
                </c:pt>
                <c:pt idx="29">
                  <c:v>9.1640015538787338</c:v>
                </c:pt>
                <c:pt idx="30">
                  <c:v>13.893948507528876</c:v>
                </c:pt>
                <c:pt idx="31">
                  <c:v>3.8693542947221431</c:v>
                </c:pt>
                <c:pt idx="32">
                  <c:v>8.7449943041056031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11-4CAD-940A-AFA36E80A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750560"/>
        <c:axId val="1137752720"/>
      </c:barChart>
      <c:catAx>
        <c:axId val="113775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52720"/>
        <c:crosses val="autoZero"/>
        <c:auto val="1"/>
        <c:lblAlgn val="ctr"/>
        <c:lblOffset val="100"/>
        <c:noMultiLvlLbl val="0"/>
      </c:catAx>
      <c:valAx>
        <c:axId val="113775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1.6539042558733135E-3"/>
              <c:y val="9.6131944444444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5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426748974763203E-2"/>
          <c:y val="0.95059421296296298"/>
          <c:w val="0.87911626325868064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Data'!$A$94</c:f>
              <c:strCache>
                <c:ptCount val="1"/>
                <c:pt idx="0">
                  <c:v>Alþjóðaflug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Data'!$E$93:$AK$93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Data'!$E$94:$AK$94</c:f>
              <c:numCache>
                <c:formatCode>0</c:formatCode>
                <c:ptCount val="33"/>
                <c:pt idx="0">
                  <c:v>221.10937807666664</c:v>
                </c:pt>
                <c:pt idx="1">
                  <c:v>223.45648422493338</c:v>
                </c:pt>
                <c:pt idx="2">
                  <c:v>204.96673222053337</c:v>
                </c:pt>
                <c:pt idx="3">
                  <c:v>196.93769391346669</c:v>
                </c:pt>
                <c:pt idx="4">
                  <c:v>215.03342151853334</c:v>
                </c:pt>
                <c:pt idx="5">
                  <c:v>237.71387227506665</c:v>
                </c:pt>
                <c:pt idx="6">
                  <c:v>273.30475524573336</c:v>
                </c:pt>
                <c:pt idx="7">
                  <c:v>294.05093427306673</c:v>
                </c:pt>
                <c:pt idx="8">
                  <c:v>340.36743871786666</c:v>
                </c:pt>
                <c:pt idx="9">
                  <c:v>365.77115387800001</c:v>
                </c:pt>
                <c:pt idx="10">
                  <c:v>410.43408736853331</c:v>
                </c:pt>
                <c:pt idx="11">
                  <c:v>351.43484296319997</c:v>
                </c:pt>
                <c:pt idx="12">
                  <c:v>311.89578576600002</c:v>
                </c:pt>
                <c:pt idx="13">
                  <c:v>335.20031285813332</c:v>
                </c:pt>
                <c:pt idx="14">
                  <c:v>382.51090829640003</c:v>
                </c:pt>
                <c:pt idx="15">
                  <c:v>424.43004818280002</c:v>
                </c:pt>
                <c:pt idx="16">
                  <c:v>503.20407568560006</c:v>
                </c:pt>
                <c:pt idx="17">
                  <c:v>514.92035819013336</c:v>
                </c:pt>
                <c:pt idx="18">
                  <c:v>430.65361113226669</c:v>
                </c:pt>
                <c:pt idx="19">
                  <c:v>345.61492852480001</c:v>
                </c:pt>
                <c:pt idx="20">
                  <c:v>379.7535549454667</c:v>
                </c:pt>
                <c:pt idx="21">
                  <c:v>424.71952189760009</c:v>
                </c:pt>
                <c:pt idx="22">
                  <c:v>445.07818250000008</c:v>
                </c:pt>
                <c:pt idx="23">
                  <c:v>502.36303520266659</c:v>
                </c:pt>
                <c:pt idx="24">
                  <c:v>584.78753803533334</c:v>
                </c:pt>
                <c:pt idx="25">
                  <c:v>679.12283684040005</c:v>
                </c:pt>
                <c:pt idx="26">
                  <c:v>923.85523979279992</c:v>
                </c:pt>
                <c:pt idx="27">
                  <c:v>1155.4370035488</c:v>
                </c:pt>
                <c:pt idx="28">
                  <c:v>1294.8181528967998</c:v>
                </c:pt>
                <c:pt idx="29">
                  <c:v>963.65322670770036</c:v>
                </c:pt>
                <c:pt idx="30">
                  <c:v>263.34999061560001</c:v>
                </c:pt>
                <c:pt idx="31">
                  <c:v>415.3539187728</c:v>
                </c:pt>
                <c:pt idx="32">
                  <c:v>736.44203358506593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6-4036-9BE6-18395FC246C7}"/>
            </c:ext>
          </c:extLst>
        </c:ser>
        <c:ser>
          <c:idx val="1"/>
          <c:order val="1"/>
          <c:tx>
            <c:strRef>
              <c:f>'Talnagögn | Numerical Data'!$A$95</c:f>
              <c:strCache>
                <c:ptCount val="1"/>
                <c:pt idx="0">
                  <c:v>Alþjóðasiglingar</c:v>
                </c:pt>
              </c:strCache>
            </c:strRef>
          </c:tx>
          <c:spPr>
            <a:ln w="28575" cap="rnd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Data'!$E$93:$AK$93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Data'!$E$95:$AK$95</c:f>
              <c:numCache>
                <c:formatCode>0</c:formatCode>
                <c:ptCount val="33"/>
                <c:pt idx="0">
                  <c:v>28.078924997337403</c:v>
                </c:pt>
                <c:pt idx="1">
                  <c:v>14.003294293724482</c:v>
                </c:pt>
                <c:pt idx="2">
                  <c:v>20.477506171547937</c:v>
                </c:pt>
                <c:pt idx="3">
                  <c:v>29.859948628888905</c:v>
                </c:pt>
                <c:pt idx="4">
                  <c:v>33.981450185235616</c:v>
                </c:pt>
                <c:pt idx="5">
                  <c:v>3.3673142021675906</c:v>
                </c:pt>
                <c:pt idx="6">
                  <c:v>19.20316050014323</c:v>
                </c:pt>
                <c:pt idx="7">
                  <c:v>38.488416696452902</c:v>
                </c:pt>
                <c:pt idx="8">
                  <c:v>52.028676183577467</c:v>
                </c:pt>
                <c:pt idx="9">
                  <c:v>39.300358002951661</c:v>
                </c:pt>
                <c:pt idx="10">
                  <c:v>54.39266252464077</c:v>
                </c:pt>
                <c:pt idx="11">
                  <c:v>59.58949244727156</c:v>
                </c:pt>
                <c:pt idx="12">
                  <c:v>85.828630656119159</c:v>
                </c:pt>
                <c:pt idx="13">
                  <c:v>19.407378412801254</c:v>
                </c:pt>
                <c:pt idx="14">
                  <c:v>21.049201422195413</c:v>
                </c:pt>
                <c:pt idx="15">
                  <c:v>1.7528135484112446</c:v>
                </c:pt>
                <c:pt idx="16">
                  <c:v>17.329076702058739</c:v>
                </c:pt>
                <c:pt idx="17">
                  <c:v>12.056398064687073</c:v>
                </c:pt>
                <c:pt idx="18">
                  <c:v>47.983835185837414</c:v>
                </c:pt>
                <c:pt idx="19">
                  <c:v>8.2248711263977814</c:v>
                </c:pt>
                <c:pt idx="20">
                  <c:v>0.25239549866666666</c:v>
                </c:pt>
                <c:pt idx="21">
                  <c:v>50.095054390143758</c:v>
                </c:pt>
                <c:pt idx="22">
                  <c:v>23.973493968715886</c:v>
                </c:pt>
                <c:pt idx="23">
                  <c:v>78.828862465477414</c:v>
                </c:pt>
                <c:pt idx="24">
                  <c:v>71.218037488772836</c:v>
                </c:pt>
                <c:pt idx="25">
                  <c:v>149.09981223853765</c:v>
                </c:pt>
                <c:pt idx="26">
                  <c:v>186.28610486189032</c:v>
                </c:pt>
                <c:pt idx="27">
                  <c:v>213.30217433150287</c:v>
                </c:pt>
                <c:pt idx="28">
                  <c:v>242.53078987824037</c:v>
                </c:pt>
                <c:pt idx="29">
                  <c:v>205.50549032160174</c:v>
                </c:pt>
                <c:pt idx="30">
                  <c:v>77.945079331447673</c:v>
                </c:pt>
                <c:pt idx="31">
                  <c:v>128.49656920397638</c:v>
                </c:pt>
                <c:pt idx="32">
                  <c:v>287.79153782769163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6-4036-9BE6-18395FC2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444872"/>
        <c:axId val="1010443072"/>
      </c:lineChart>
      <c:catAx>
        <c:axId val="1010444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443072"/>
        <c:crosses val="autoZero"/>
        <c:auto val="1"/>
        <c:lblAlgn val="ctr"/>
        <c:lblOffset val="100"/>
        <c:noMultiLvlLbl val="0"/>
      </c:catAx>
      <c:valAx>
        <c:axId val="1010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8.99287542032115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44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23996378673425"/>
          <c:y val="0.93910747875093514"/>
          <c:w val="0.36752007242653156"/>
          <c:h val="5.166905927950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Data'!$A$86</c:f>
              <c:strCache>
                <c:ptCount val="1"/>
                <c:pt idx="0">
                  <c:v>Urðun úrgangs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Data'!$E$86:$AK$86</c:f>
              <c:numCache>
                <c:formatCode>0</c:formatCode>
                <c:ptCount val="33"/>
                <c:pt idx="0">
                  <c:v>172.53606160573185</c:v>
                </c:pt>
                <c:pt idx="1">
                  <c:v>177.17689459972712</c:v>
                </c:pt>
                <c:pt idx="2">
                  <c:v>191.3340701827706</c:v>
                </c:pt>
                <c:pt idx="3">
                  <c:v>203.1029013543118</c:v>
                </c:pt>
                <c:pt idx="4">
                  <c:v>213.84008956675834</c:v>
                </c:pt>
                <c:pt idx="5">
                  <c:v>224.78911059949189</c:v>
                </c:pt>
                <c:pt idx="6">
                  <c:v>231.71990901291827</c:v>
                </c:pt>
                <c:pt idx="7">
                  <c:v>238.37014750314779</c:v>
                </c:pt>
                <c:pt idx="8">
                  <c:v>246.67169624115184</c:v>
                </c:pt>
                <c:pt idx="9">
                  <c:v>255.63545202624636</c:v>
                </c:pt>
                <c:pt idx="10">
                  <c:v>263.47299072845624</c:v>
                </c:pt>
                <c:pt idx="11">
                  <c:v>273.57951002849359</c:v>
                </c:pt>
                <c:pt idx="12">
                  <c:v>277.42981142363999</c:v>
                </c:pt>
                <c:pt idx="13">
                  <c:v>280.7237355032218</c:v>
                </c:pt>
                <c:pt idx="14">
                  <c:v>289.36358341001977</c:v>
                </c:pt>
                <c:pt idx="15">
                  <c:v>283.88073703295896</c:v>
                </c:pt>
                <c:pt idx="16">
                  <c:v>308.73464539352659</c:v>
                </c:pt>
                <c:pt idx="17">
                  <c:v>308.02966803621149</c:v>
                </c:pt>
                <c:pt idx="18">
                  <c:v>293.01549216116052</c:v>
                </c:pt>
                <c:pt idx="19">
                  <c:v>283.75050344880202</c:v>
                </c:pt>
                <c:pt idx="20">
                  <c:v>280.45500605778898</c:v>
                </c:pt>
                <c:pt idx="21">
                  <c:v>259.9436503224897</c:v>
                </c:pt>
                <c:pt idx="22">
                  <c:v>237.97107935754372</c:v>
                </c:pt>
                <c:pt idx="23">
                  <c:v>238.18718205726799</c:v>
                </c:pt>
                <c:pt idx="24">
                  <c:v>236.75247745728154</c:v>
                </c:pt>
                <c:pt idx="25">
                  <c:v>233.77189104799106</c:v>
                </c:pt>
                <c:pt idx="26">
                  <c:v>231.1105522629432</c:v>
                </c:pt>
                <c:pt idx="27">
                  <c:v>227.00267593434461</c:v>
                </c:pt>
                <c:pt idx="28">
                  <c:v>221.90737471462552</c:v>
                </c:pt>
                <c:pt idx="29">
                  <c:v>189.1851468877073</c:v>
                </c:pt>
                <c:pt idx="30">
                  <c:v>213.21215362771892</c:v>
                </c:pt>
                <c:pt idx="31">
                  <c:v>209.36419749056159</c:v>
                </c:pt>
                <c:pt idx="32">
                  <c:v>200.23536486455632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C-406E-AEDB-13AADF195904}"/>
            </c:ext>
          </c:extLst>
        </c:ser>
        <c:ser>
          <c:idx val="1"/>
          <c:order val="1"/>
          <c:tx>
            <c:strRef>
              <c:f>'Talnagögn | Numerical Data'!$A$87</c:f>
              <c:strCache>
                <c:ptCount val="1"/>
                <c:pt idx="0">
                  <c:v>Jarðgerð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Data'!$E$87:$AK$87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5.6001363352000011</c:v>
                </c:pt>
                <c:pt idx="31">
                  <c:v>5.4946010899999997</c:v>
                </c:pt>
                <c:pt idx="32">
                  <c:v>3.9666289259999998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C-406E-AEDB-13AADF195904}"/>
            </c:ext>
          </c:extLst>
        </c:ser>
        <c:ser>
          <c:idx val="2"/>
          <c:order val="2"/>
          <c:tx>
            <c:strRef>
              <c:f>'Talnagögn | Numerical Data'!$A$88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Data'!$E$88:$AK$88</c:f>
              <c:numCache>
                <c:formatCode>0</c:formatCode>
                <c:ptCount val="33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 formatCode="0.0">
                  <c:v>9.2159920304327336</c:v>
                </c:pt>
                <c:pt idx="8" formatCode="0.0">
                  <c:v>7.8716958547851945</c:v>
                </c:pt>
                <c:pt idx="9" formatCode="0.0">
                  <c:v>6.5162739195936084</c:v>
                </c:pt>
                <c:pt idx="10" formatCode="0.0">
                  <c:v>6.260771279389818</c:v>
                </c:pt>
                <c:pt idx="11" formatCode="0.0">
                  <c:v>5.7366936821994381</c:v>
                </c:pt>
                <c:pt idx="12" formatCode="0.0">
                  <c:v>5.3423629461557942</c:v>
                </c:pt>
                <c:pt idx="13" formatCode="0.0">
                  <c:v>4.6138064720172016</c:v>
                </c:pt>
                <c:pt idx="14" formatCode="0.0">
                  <c:v>6.9203627534090515</c:v>
                </c:pt>
                <c:pt idx="15" formatCode="0.0">
                  <c:v>5.5573345470239897</c:v>
                </c:pt>
                <c:pt idx="16" formatCode="0.0">
                  <c:v>5.7497759114371663</c:v>
                </c:pt>
                <c:pt idx="17" formatCode="0.0">
                  <c:v>8.7305811954460175</c:v>
                </c:pt>
                <c:pt idx="18" formatCode="0.0">
                  <c:v>7.018919753655064</c:v>
                </c:pt>
                <c:pt idx="19" formatCode="0.0">
                  <c:v>6.9010512572312743</c:v>
                </c:pt>
                <c:pt idx="20" formatCode="0.0">
                  <c:v>6.6899681626095795</c:v>
                </c:pt>
                <c:pt idx="21" formatCode="0.0">
                  <c:v>7.3850005751473908</c:v>
                </c:pt>
                <c:pt idx="22" formatCode="0.0">
                  <c:v>7.1131856831429161</c:v>
                </c:pt>
                <c:pt idx="23" formatCode="0.0">
                  <c:v>6.0870657461533337</c:v>
                </c:pt>
                <c:pt idx="24" formatCode="0.0">
                  <c:v>8.2343240362550105</c:v>
                </c:pt>
                <c:pt idx="25" formatCode="0.0">
                  <c:v>7.5686363171544144</c:v>
                </c:pt>
                <c:pt idx="26" formatCode="0.0">
                  <c:v>8.1470449380097314</c:v>
                </c:pt>
                <c:pt idx="27" formatCode="0.0">
                  <c:v>8.5611423208870931</c:v>
                </c:pt>
                <c:pt idx="28" formatCode="0.0">
                  <c:v>7.568719307270765</c:v>
                </c:pt>
                <c:pt idx="29">
                  <c:v>9.992911793489851</c:v>
                </c:pt>
                <c:pt idx="30" formatCode="0.0">
                  <c:v>6.9796963079934322</c:v>
                </c:pt>
                <c:pt idx="31" formatCode="0.0">
                  <c:v>8.1376844847120768</c:v>
                </c:pt>
                <c:pt idx="32">
                  <c:v>9.6860268858472374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2C-406E-AEDB-13AADF195904}"/>
            </c:ext>
          </c:extLst>
        </c:ser>
        <c:ser>
          <c:idx val="3"/>
          <c:order val="3"/>
          <c:tx>
            <c:strRef>
              <c:f>'Talnagögn | Numerical Data'!$A$89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Data'!$E$89:$AK$89</c:f>
              <c:numCache>
                <c:formatCode>0</c:formatCode>
                <c:ptCount val="33"/>
                <c:pt idx="0">
                  <c:v>19.345022769725226</c:v>
                </c:pt>
                <c:pt idx="1">
                  <c:v>19.372407786816499</c:v>
                </c:pt>
                <c:pt idx="2">
                  <c:v>19.162533823586301</c:v>
                </c:pt>
                <c:pt idx="3">
                  <c:v>20.335121598645546</c:v>
                </c:pt>
                <c:pt idx="4">
                  <c:v>18.991911017474912</c:v>
                </c:pt>
                <c:pt idx="5">
                  <c:v>19.626677927800159</c:v>
                </c:pt>
                <c:pt idx="6">
                  <c:v>23.109310128809675</c:v>
                </c:pt>
                <c:pt idx="7">
                  <c:v>24.331216761037272</c:v>
                </c:pt>
                <c:pt idx="8">
                  <c:v>20.161005639626456</c:v>
                </c:pt>
                <c:pt idx="9">
                  <c:v>20.630925627930559</c:v>
                </c:pt>
                <c:pt idx="10">
                  <c:v>22.422055966360361</c:v>
                </c:pt>
                <c:pt idx="11">
                  <c:v>22.483941194621941</c:v>
                </c:pt>
                <c:pt idx="12">
                  <c:v>23.581926204106207</c:v>
                </c:pt>
                <c:pt idx="13">
                  <c:v>21.953504749834952</c:v>
                </c:pt>
                <c:pt idx="14">
                  <c:v>20.01901708273153</c:v>
                </c:pt>
                <c:pt idx="15">
                  <c:v>19.222859894946588</c:v>
                </c:pt>
                <c:pt idx="16">
                  <c:v>17.246048540738183</c:v>
                </c:pt>
                <c:pt idx="17">
                  <c:v>18.081847224878516</c:v>
                </c:pt>
                <c:pt idx="18">
                  <c:v>17.178525246037921</c:v>
                </c:pt>
                <c:pt idx="19">
                  <c:v>16.357614684281028</c:v>
                </c:pt>
                <c:pt idx="20">
                  <c:v>15.85403934696785</c:v>
                </c:pt>
                <c:pt idx="21">
                  <c:v>16.703150405129684</c:v>
                </c:pt>
                <c:pt idx="22">
                  <c:v>19.178609647360446</c:v>
                </c:pt>
                <c:pt idx="23">
                  <c:v>18.626903363905377</c:v>
                </c:pt>
                <c:pt idx="24">
                  <c:v>17.050017289502296</c:v>
                </c:pt>
                <c:pt idx="25">
                  <c:v>19.492312590861292</c:v>
                </c:pt>
                <c:pt idx="26">
                  <c:v>17.564864137354594</c:v>
                </c:pt>
                <c:pt idx="27">
                  <c:v>19.03842646749834</c:v>
                </c:pt>
                <c:pt idx="28">
                  <c:v>20.024067443156682</c:v>
                </c:pt>
                <c:pt idx="29">
                  <c:v>18.654954279497762</c:v>
                </c:pt>
                <c:pt idx="30">
                  <c:v>18.301109519390586</c:v>
                </c:pt>
                <c:pt idx="31">
                  <c:v>19.680983246595957</c:v>
                </c:pt>
                <c:pt idx="32">
                  <c:v>19.710668579460169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C-406E-AEDB-13AADF195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7402936"/>
        <c:axId val="1227403296"/>
      </c:lineChart>
      <c:catAx>
        <c:axId val="122740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03296"/>
        <c:crosses val="autoZero"/>
        <c:auto val="1"/>
        <c:lblAlgn val="ctr"/>
        <c:lblOffset val="100"/>
        <c:noMultiLvlLbl val="0"/>
      </c:catAx>
      <c:valAx>
        <c:axId val="12274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7.76308049104646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0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Data'!$A$62</c:f>
              <c:strCache>
                <c:ptCount val="1"/>
                <c:pt idx="0">
                  <c:v>Áburðarnotkun í landbúnaði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Data'!$E$62:$AK$62</c:f>
              <c:numCache>
                <c:formatCode>0</c:formatCode>
                <c:ptCount val="33"/>
                <c:pt idx="0">
                  <c:v>150.65157607191759</c:v>
                </c:pt>
                <c:pt idx="1">
                  <c:v>144.84539528291188</c:v>
                </c:pt>
                <c:pt idx="2">
                  <c:v>136.82404305899325</c:v>
                </c:pt>
                <c:pt idx="3">
                  <c:v>139.66966924715848</c:v>
                </c:pt>
                <c:pt idx="4">
                  <c:v>142.28380027971761</c:v>
                </c:pt>
                <c:pt idx="5">
                  <c:v>138.53169874821921</c:v>
                </c:pt>
                <c:pt idx="6">
                  <c:v>145.16706798986195</c:v>
                </c:pt>
                <c:pt idx="7">
                  <c:v>141.62197976435166</c:v>
                </c:pt>
                <c:pt idx="8">
                  <c:v>143.66822846686705</c:v>
                </c:pt>
                <c:pt idx="9">
                  <c:v>148.15331086734156</c:v>
                </c:pt>
                <c:pt idx="10">
                  <c:v>145.99819797798327</c:v>
                </c:pt>
                <c:pt idx="11">
                  <c:v>144.73029395188487</c:v>
                </c:pt>
                <c:pt idx="12">
                  <c:v>136.67613463321482</c:v>
                </c:pt>
                <c:pt idx="13">
                  <c:v>134.49600298694901</c:v>
                </c:pt>
                <c:pt idx="14">
                  <c:v>132.12666477594615</c:v>
                </c:pt>
                <c:pt idx="15">
                  <c:v>130.21347427448845</c:v>
                </c:pt>
                <c:pt idx="16">
                  <c:v>145.18695847349022</c:v>
                </c:pt>
                <c:pt idx="17">
                  <c:v>153.63800975912619</c:v>
                </c:pt>
                <c:pt idx="18">
                  <c:v>164.65656519593512</c:v>
                </c:pt>
                <c:pt idx="19">
                  <c:v>147.63229974037083</c:v>
                </c:pt>
                <c:pt idx="20">
                  <c:v>138.8366423339495</c:v>
                </c:pt>
                <c:pt idx="21">
                  <c:v>137.05421854390431</c:v>
                </c:pt>
                <c:pt idx="22">
                  <c:v>143.68691612389819</c:v>
                </c:pt>
                <c:pt idx="23">
                  <c:v>139.27900495240516</c:v>
                </c:pt>
                <c:pt idx="24">
                  <c:v>158.05580773990403</c:v>
                </c:pt>
                <c:pt idx="25">
                  <c:v>143.40205884288787</c:v>
                </c:pt>
                <c:pt idx="26">
                  <c:v>139.99787175113602</c:v>
                </c:pt>
                <c:pt idx="27">
                  <c:v>150.06882814539395</c:v>
                </c:pt>
                <c:pt idx="28">
                  <c:v>140.77384489567012</c:v>
                </c:pt>
                <c:pt idx="29">
                  <c:v>135.00350753763041</c:v>
                </c:pt>
                <c:pt idx="30">
                  <c:v>140.53865601869478</c:v>
                </c:pt>
                <c:pt idx="31">
                  <c:v>144.83767737069383</c:v>
                </c:pt>
                <c:pt idx="32">
                  <c:v>136.28053247618902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50F5-440D-A57A-EFB5025638C9}"/>
            </c:ext>
          </c:extLst>
        </c:ser>
        <c:ser>
          <c:idx val="2"/>
          <c:order val="1"/>
          <c:tx>
            <c:strRef>
              <c:f>'Talnagögn | Numerical Data'!$A$63</c:f>
              <c:strCache>
                <c:ptCount val="1"/>
                <c:pt idx="0">
                  <c:v>Nautgripir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Data'!$E$63:$AK$63</c:f>
              <c:numCache>
                <c:formatCode>0</c:formatCode>
                <c:ptCount val="33"/>
                <c:pt idx="0">
                  <c:v>192.34187398457098</c:v>
                </c:pt>
                <c:pt idx="1">
                  <c:v>195.31765115897969</c:v>
                </c:pt>
                <c:pt idx="2">
                  <c:v>197.19559740806235</c:v>
                </c:pt>
                <c:pt idx="3">
                  <c:v>192.4563354079325</c:v>
                </c:pt>
                <c:pt idx="4">
                  <c:v>188.24152016992971</c:v>
                </c:pt>
                <c:pt idx="5">
                  <c:v>188.57483460113258</c:v>
                </c:pt>
                <c:pt idx="6">
                  <c:v>190.90444909464222</c:v>
                </c:pt>
                <c:pt idx="7">
                  <c:v>181.247552798725</c:v>
                </c:pt>
                <c:pt idx="8">
                  <c:v>183.71622293460467</c:v>
                </c:pt>
                <c:pt idx="9">
                  <c:v>179.21623115148884</c:v>
                </c:pt>
                <c:pt idx="10">
                  <c:v>173.9449837040724</c:v>
                </c:pt>
                <c:pt idx="11">
                  <c:v>170.39044901013355</c:v>
                </c:pt>
                <c:pt idx="12">
                  <c:v>164.24614240226947</c:v>
                </c:pt>
                <c:pt idx="13">
                  <c:v>160.31778640928718</c:v>
                </c:pt>
                <c:pt idx="14">
                  <c:v>156.6538241728075</c:v>
                </c:pt>
                <c:pt idx="15">
                  <c:v>158.14725800532102</c:v>
                </c:pt>
                <c:pt idx="16">
                  <c:v>165.55317003946203</c:v>
                </c:pt>
                <c:pt idx="17">
                  <c:v>171.72017846788845</c:v>
                </c:pt>
                <c:pt idx="18">
                  <c:v>174.84871732933399</c:v>
                </c:pt>
                <c:pt idx="19">
                  <c:v>177.19526949045934</c:v>
                </c:pt>
                <c:pt idx="20">
                  <c:v>172.57789655256499</c:v>
                </c:pt>
                <c:pt idx="21">
                  <c:v>171.97318731151731</c:v>
                </c:pt>
                <c:pt idx="22">
                  <c:v>164.43664539933278</c:v>
                </c:pt>
                <c:pt idx="23">
                  <c:v>160.43567427365761</c:v>
                </c:pt>
                <c:pt idx="24">
                  <c:v>173.48474360955424</c:v>
                </c:pt>
                <c:pt idx="25">
                  <c:v>183.57759997233285</c:v>
                </c:pt>
                <c:pt idx="26">
                  <c:v>185.17846537887112</c:v>
                </c:pt>
                <c:pt idx="27">
                  <c:v>185.12903520936717</c:v>
                </c:pt>
                <c:pt idx="28">
                  <c:v>185.80655718420169</c:v>
                </c:pt>
                <c:pt idx="29">
                  <c:v>186.32374303836005</c:v>
                </c:pt>
                <c:pt idx="30">
                  <c:v>184.94889458130169</c:v>
                </c:pt>
                <c:pt idx="31">
                  <c:v>186.31299816765781</c:v>
                </c:pt>
                <c:pt idx="32">
                  <c:v>185.06556443028032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50F5-440D-A57A-EFB5025638C9}"/>
            </c:ext>
          </c:extLst>
        </c:ser>
        <c:ser>
          <c:idx val="6"/>
          <c:order val="2"/>
          <c:tx>
            <c:strRef>
              <c:f>'Talnagögn | Numerical Data'!$A$67</c:f>
              <c:strCache>
                <c:ptCount val="1"/>
                <c:pt idx="0">
                  <c:v>Sauðfé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Data'!$E$67:$AK$67</c:f>
              <c:numCache>
                <c:formatCode>0</c:formatCode>
                <c:ptCount val="33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>
                  <c:v>192.60576126998507</c:v>
                </c:pt>
                <c:pt idx="13">
                  <c:v>189.75797330209153</c:v>
                </c:pt>
                <c:pt idx="14">
                  <c:v>185.93829643309422</c:v>
                </c:pt>
                <c:pt idx="15">
                  <c:v>185.22702706761959</c:v>
                </c:pt>
                <c:pt idx="16">
                  <c:v>186.30783275376959</c:v>
                </c:pt>
                <c:pt idx="17">
                  <c:v>187.03614470297396</c:v>
                </c:pt>
                <c:pt idx="18">
                  <c:v>188.60458574825802</c:v>
                </c:pt>
                <c:pt idx="19">
                  <c:v>193.63472041831696</c:v>
                </c:pt>
                <c:pt idx="20">
                  <c:v>197.40664765272646</c:v>
                </c:pt>
                <c:pt idx="21">
                  <c:v>194.82778827683521</c:v>
                </c:pt>
                <c:pt idx="22">
                  <c:v>193.30521989457438</c:v>
                </c:pt>
                <c:pt idx="23">
                  <c:v>189.30405596918726</c:v>
                </c:pt>
                <c:pt idx="24">
                  <c:v>196.84053163595348</c:v>
                </c:pt>
                <c:pt idx="25">
                  <c:v>191.05446482079472</c:v>
                </c:pt>
                <c:pt idx="26">
                  <c:v>191.65988004740157</c:v>
                </c:pt>
                <c:pt idx="27">
                  <c:v>183.8378992024337</c:v>
                </c:pt>
                <c:pt idx="28">
                  <c:v>174.71877501209048</c:v>
                </c:pt>
                <c:pt idx="29">
                  <c:v>161.73279914807543</c:v>
                </c:pt>
                <c:pt idx="30">
                  <c:v>155.89563239855758</c:v>
                </c:pt>
                <c:pt idx="31">
                  <c:v>155.45823889709595</c:v>
                </c:pt>
                <c:pt idx="32">
                  <c:v>148.78698071091986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50F5-440D-A57A-EFB5025638C9}"/>
            </c:ext>
          </c:extLst>
        </c:ser>
        <c:ser>
          <c:idx val="10"/>
          <c:order val="3"/>
          <c:tx>
            <c:strRef>
              <c:f>'Talnagögn | Numerical Data'!$A$71</c:f>
              <c:strCache>
                <c:ptCount val="1"/>
                <c:pt idx="0">
                  <c:v>Hestar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Data'!$E$71:$AK$71</c:f>
              <c:numCache>
                <c:formatCode>0</c:formatCode>
                <c:ptCount val="33"/>
                <c:pt idx="0">
                  <c:v>40.999577818394044</c:v>
                </c:pt>
                <c:pt idx="1">
                  <c:v>42.122793744912627</c:v>
                </c:pt>
                <c:pt idx="2">
                  <c:v>42.745594614116392</c:v>
                </c:pt>
                <c:pt idx="3">
                  <c:v>43.625510058423679</c:v>
                </c:pt>
                <c:pt idx="4">
                  <c:v>44.591312117356097</c:v>
                </c:pt>
                <c:pt idx="5">
                  <c:v>44.507564254119409</c:v>
                </c:pt>
                <c:pt idx="6">
                  <c:v>45.637846074137165</c:v>
                </c:pt>
                <c:pt idx="7">
                  <c:v>45.230436302850379</c:v>
                </c:pt>
                <c:pt idx="8">
                  <c:v>45.058247232079964</c:v>
                </c:pt>
                <c:pt idx="9">
                  <c:v>44.0808800488389</c:v>
                </c:pt>
                <c:pt idx="10">
                  <c:v>41.990567000461979</c:v>
                </c:pt>
                <c:pt idx="11">
                  <c:v>42.128889587094534</c:v>
                </c:pt>
                <c:pt idx="12">
                  <c:v>40.365719083598094</c:v>
                </c:pt>
                <c:pt idx="13">
                  <c:v>40.775187995779952</c:v>
                </c:pt>
                <c:pt idx="14">
                  <c:v>41.183796663846337</c:v>
                </c:pt>
                <c:pt idx="15">
                  <c:v>42.568402161044887</c:v>
                </c:pt>
                <c:pt idx="16">
                  <c:v>43.021277655076645</c:v>
                </c:pt>
                <c:pt idx="17">
                  <c:v>43.698202099356671</c:v>
                </c:pt>
                <c:pt idx="18">
                  <c:v>44.218639081964056</c:v>
                </c:pt>
                <c:pt idx="19">
                  <c:v>43.8479434745419</c:v>
                </c:pt>
                <c:pt idx="20">
                  <c:v>43.77355086601699</c:v>
                </c:pt>
                <c:pt idx="21">
                  <c:v>44.388229449969558</c:v>
                </c:pt>
                <c:pt idx="22">
                  <c:v>43.960943457100385</c:v>
                </c:pt>
                <c:pt idx="23">
                  <c:v>42.608823459324483</c:v>
                </c:pt>
                <c:pt idx="24">
                  <c:v>44.253902789951837</c:v>
                </c:pt>
                <c:pt idx="25">
                  <c:v>44.081195025530043</c:v>
                </c:pt>
                <c:pt idx="26">
                  <c:v>44.016429613871871</c:v>
                </c:pt>
                <c:pt idx="27">
                  <c:v>42.887579851022821</c:v>
                </c:pt>
                <c:pt idx="28">
                  <c:v>38.555304054227427</c:v>
                </c:pt>
                <c:pt idx="29">
                  <c:v>40.126831086936534</c:v>
                </c:pt>
                <c:pt idx="30">
                  <c:v>40.752669485907099</c:v>
                </c:pt>
                <c:pt idx="31">
                  <c:v>39.156599770885414</c:v>
                </c:pt>
                <c:pt idx="32">
                  <c:v>38.902992053655503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50F5-440D-A57A-EFB5025638C9}"/>
            </c:ext>
          </c:extLst>
        </c:ser>
        <c:ser>
          <c:idx val="14"/>
          <c:order val="4"/>
          <c:tx>
            <c:strRef>
              <c:f>'Talnagögn | Numerical Data'!$A$75</c:f>
              <c:strCache>
                <c:ptCount val="1"/>
                <c:pt idx="0">
                  <c:v>Framræst ræktarland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Data'!$E$75:$AK$75</c:f>
              <c:numCache>
                <c:formatCode>0</c:formatCode>
                <c:ptCount val="33"/>
                <c:pt idx="0">
                  <c:v>45.367694874883355</c:v>
                </c:pt>
                <c:pt idx="1">
                  <c:v>48.199724467717019</c:v>
                </c:pt>
                <c:pt idx="2">
                  <c:v>50.175068785593403</c:v>
                </c:pt>
                <c:pt idx="3">
                  <c:v>51.208932060960983</c:v>
                </c:pt>
                <c:pt idx="4">
                  <c:v>53.009246390096123</c:v>
                </c:pt>
                <c:pt idx="5">
                  <c:v>54.058139592749285</c:v>
                </c:pt>
                <c:pt idx="6">
                  <c:v>55.332892742362226</c:v>
                </c:pt>
                <c:pt idx="7">
                  <c:v>56.025451392072419</c:v>
                </c:pt>
                <c:pt idx="8">
                  <c:v>57.728148426454162</c:v>
                </c:pt>
                <c:pt idx="9">
                  <c:v>58.017883365634539</c:v>
                </c:pt>
                <c:pt idx="10">
                  <c:v>58.734724089034877</c:v>
                </c:pt>
                <c:pt idx="11">
                  <c:v>58.873992245561467</c:v>
                </c:pt>
                <c:pt idx="12">
                  <c:v>59.804192191822445</c:v>
                </c:pt>
                <c:pt idx="13">
                  <c:v>60.76357461590991</c:v>
                </c:pt>
                <c:pt idx="14">
                  <c:v>62.873742415359708</c:v>
                </c:pt>
                <c:pt idx="15">
                  <c:v>63.916219833258729</c:v>
                </c:pt>
                <c:pt idx="16">
                  <c:v>63.969664115376744</c:v>
                </c:pt>
                <c:pt idx="17">
                  <c:v>64.278060735731131</c:v>
                </c:pt>
                <c:pt idx="18">
                  <c:v>64.584096749523951</c:v>
                </c:pt>
                <c:pt idx="19">
                  <c:v>64.870832181678125</c:v>
                </c:pt>
                <c:pt idx="20">
                  <c:v>65.037687829009116</c:v>
                </c:pt>
                <c:pt idx="21">
                  <c:v>65.205012268405611</c:v>
                </c:pt>
                <c:pt idx="22">
                  <c:v>65.376654576293731</c:v>
                </c:pt>
                <c:pt idx="23">
                  <c:v>65.6882619138389</c:v>
                </c:pt>
                <c:pt idx="24">
                  <c:v>65.869484348624383</c:v>
                </c:pt>
                <c:pt idx="25">
                  <c:v>66.07149403600036</c:v>
                </c:pt>
                <c:pt idx="26">
                  <c:v>66.253362700839077</c:v>
                </c:pt>
                <c:pt idx="27">
                  <c:v>66.520160189919906</c:v>
                </c:pt>
                <c:pt idx="28">
                  <c:v>66.862802549312605</c:v>
                </c:pt>
                <c:pt idx="29">
                  <c:v>67.211236653193438</c:v>
                </c:pt>
                <c:pt idx="30">
                  <c:v>67.621891608214455</c:v>
                </c:pt>
                <c:pt idx="31">
                  <c:v>67.95277320072266</c:v>
                </c:pt>
                <c:pt idx="32">
                  <c:v>68.391495472487065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50F5-440D-A57A-EFB5025638C9}"/>
            </c:ext>
          </c:extLst>
        </c:ser>
        <c:ser>
          <c:idx val="1"/>
          <c:order val="5"/>
          <c:tx>
            <c:strRef>
              <c:f>'Talnagögn | Numerical Data'!$A$76</c:f>
              <c:strCache>
                <c:ptCount val="1"/>
                <c:pt idx="0">
                  <c:v>Önnur losun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Data'!$E$76:$AK$76</c:f>
              <c:numCache>
                <c:formatCode>0</c:formatCode>
                <c:ptCount val="33"/>
                <c:pt idx="0">
                  <c:v>32.872027461231369</c:v>
                </c:pt>
                <c:pt idx="1">
                  <c:v>29.15913198115129</c:v>
                </c:pt>
                <c:pt idx="2">
                  <c:v>21.990359703872855</c:v>
                </c:pt>
                <c:pt idx="3">
                  <c:v>22.623933950872015</c:v>
                </c:pt>
                <c:pt idx="4">
                  <c:v>21.496812359092019</c:v>
                </c:pt>
                <c:pt idx="5">
                  <c:v>21.057612160584199</c:v>
                </c:pt>
                <c:pt idx="6">
                  <c:v>21.289400987856652</c:v>
                </c:pt>
                <c:pt idx="7">
                  <c:v>20.899853351895672</c:v>
                </c:pt>
                <c:pt idx="8">
                  <c:v>22.474483644569773</c:v>
                </c:pt>
                <c:pt idx="9">
                  <c:v>21.803483128105086</c:v>
                </c:pt>
                <c:pt idx="10">
                  <c:v>24.671074133013803</c:v>
                </c:pt>
                <c:pt idx="11">
                  <c:v>23.207356051887132</c:v>
                </c:pt>
                <c:pt idx="12">
                  <c:v>23.475676813264045</c:v>
                </c:pt>
                <c:pt idx="13">
                  <c:v>23.298536835492996</c:v>
                </c:pt>
                <c:pt idx="14">
                  <c:v>22.608683431348823</c:v>
                </c:pt>
                <c:pt idx="15">
                  <c:v>23.771675945483139</c:v>
                </c:pt>
                <c:pt idx="16">
                  <c:v>25.83816597526436</c:v>
                </c:pt>
                <c:pt idx="17">
                  <c:v>26.310984753616594</c:v>
                </c:pt>
                <c:pt idx="18">
                  <c:v>26.232651343744919</c:v>
                </c:pt>
                <c:pt idx="19">
                  <c:v>26.311924704076318</c:v>
                </c:pt>
                <c:pt idx="20">
                  <c:v>21.997958697699005</c:v>
                </c:pt>
                <c:pt idx="21">
                  <c:v>24.23916448815794</c:v>
                </c:pt>
                <c:pt idx="22">
                  <c:v>21.800254493542752</c:v>
                </c:pt>
                <c:pt idx="23">
                  <c:v>19.625046234891101</c:v>
                </c:pt>
                <c:pt idx="24">
                  <c:v>22.588570353241948</c:v>
                </c:pt>
                <c:pt idx="25">
                  <c:v>22.144172373076003</c:v>
                </c:pt>
                <c:pt idx="26">
                  <c:v>23.137509738675931</c:v>
                </c:pt>
                <c:pt idx="27">
                  <c:v>22.635341168416858</c:v>
                </c:pt>
                <c:pt idx="28">
                  <c:v>21.580071091707168</c:v>
                </c:pt>
                <c:pt idx="29">
                  <c:v>20.507502338302402</c:v>
                </c:pt>
                <c:pt idx="30">
                  <c:v>19.725902056194286</c:v>
                </c:pt>
                <c:pt idx="31">
                  <c:v>19.028246884554051</c:v>
                </c:pt>
                <c:pt idx="32">
                  <c:v>18.836249342069891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F5-440D-A57A-EFB50256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038936"/>
        <c:axId val="1142935720"/>
      </c:lineChart>
      <c:catAx>
        <c:axId val="1082038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35720"/>
        <c:crosses val="autoZero"/>
        <c:auto val="1"/>
        <c:lblAlgn val="ctr"/>
        <c:lblOffset val="100"/>
        <c:noMultiLvlLbl val="0"/>
      </c:catAx>
      <c:valAx>
        <c:axId val="11429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3.3072916666666667E-3"/>
              <c:y val="9.6131944444444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5059421296296298"/>
          <c:w val="0.9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Data'!$A$51</c:f>
              <c:strCache>
                <c:ptCount val="1"/>
                <c:pt idx="0">
                  <c:v>Iðragerjun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Data'!$E$51:$AK$51</c:f>
              <c:numCache>
                <c:formatCode>0</c:formatCode>
                <c:ptCount val="33"/>
                <c:pt idx="0">
                  <c:v>391.10421769976415</c:v>
                </c:pt>
                <c:pt idx="1">
                  <c:v>379.74345312020779</c:v>
                </c:pt>
                <c:pt idx="2">
                  <c:v>372.83184943394423</c:v>
                </c:pt>
                <c:pt idx="3">
                  <c:v>370.64603554145742</c:v>
                </c:pt>
                <c:pt idx="4">
                  <c:v>371.35340775947316</c:v>
                </c:pt>
                <c:pt idx="5">
                  <c:v>356.53906830796939</c:v>
                </c:pt>
                <c:pt idx="6">
                  <c:v>360.79356739710499</c:v>
                </c:pt>
                <c:pt idx="7">
                  <c:v>356.55831746060034</c:v>
                </c:pt>
                <c:pt idx="8">
                  <c:v>363.82887056956025</c:v>
                </c:pt>
                <c:pt idx="9">
                  <c:v>358.7828883878567</c:v>
                </c:pt>
                <c:pt idx="10">
                  <c:v>345.10490707420837</c:v>
                </c:pt>
                <c:pt idx="11">
                  <c:v>345.40663528150668</c:v>
                </c:pt>
                <c:pt idx="12">
                  <c:v>337.58770630681204</c:v>
                </c:pt>
                <c:pt idx="13">
                  <c:v>332.63799930142534</c:v>
                </c:pt>
                <c:pt idx="14">
                  <c:v>326.68747687991709</c:v>
                </c:pt>
                <c:pt idx="15">
                  <c:v>329.04486225640539</c:v>
                </c:pt>
                <c:pt idx="16">
                  <c:v>336.38070862999018</c:v>
                </c:pt>
                <c:pt idx="17">
                  <c:v>342.38466466372358</c:v>
                </c:pt>
                <c:pt idx="18">
                  <c:v>346.71145371589557</c:v>
                </c:pt>
                <c:pt idx="19">
                  <c:v>352.49140385827144</c:v>
                </c:pt>
                <c:pt idx="20">
                  <c:v>352.08843561105869</c:v>
                </c:pt>
                <c:pt idx="21">
                  <c:v>350.60155495865888</c:v>
                </c:pt>
                <c:pt idx="22">
                  <c:v>343.07774117958581</c:v>
                </c:pt>
                <c:pt idx="23">
                  <c:v>335.52386428861291</c:v>
                </c:pt>
                <c:pt idx="24">
                  <c:v>354.5266835441796</c:v>
                </c:pt>
                <c:pt idx="25">
                  <c:v>357.60773872953808</c:v>
                </c:pt>
                <c:pt idx="26">
                  <c:v>359.95309435965697</c:v>
                </c:pt>
                <c:pt idx="27">
                  <c:v>352.295690372568</c:v>
                </c:pt>
                <c:pt idx="28">
                  <c:v>341.15509966226671</c:v>
                </c:pt>
                <c:pt idx="29">
                  <c:v>330.81726304438155</c:v>
                </c:pt>
                <c:pt idx="30">
                  <c:v>325.54067979019385</c:v>
                </c:pt>
                <c:pt idx="31">
                  <c:v>324.05640408300906</c:v>
                </c:pt>
                <c:pt idx="32">
                  <c:v>316.86715115342128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D5-4945-A116-8D050E538D80}"/>
            </c:ext>
          </c:extLst>
        </c:ser>
        <c:ser>
          <c:idx val="1"/>
          <c:order val="1"/>
          <c:tx>
            <c:strRef>
              <c:f>'Talnagögn | Numerical Data'!$A$52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Data'!$E$52:$AK$52</c:f>
              <c:numCache>
                <c:formatCode>0</c:formatCode>
                <c:ptCount val="33"/>
                <c:pt idx="0">
                  <c:v>106.82331497093315</c:v>
                </c:pt>
                <c:pt idx="1">
                  <c:v>102.09679586711565</c:v>
                </c:pt>
                <c:pt idx="2">
                  <c:v>93.576072371264047</c:v>
                </c:pt>
                <c:pt idx="3">
                  <c:v>92.90011886634403</c:v>
                </c:pt>
                <c:pt idx="4">
                  <c:v>91.006405467579157</c:v>
                </c:pt>
                <c:pt idx="5">
                  <c:v>88.658933094667248</c:v>
                </c:pt>
                <c:pt idx="6">
                  <c:v>89.19593703197144</c:v>
                </c:pt>
                <c:pt idx="7">
                  <c:v>87.040558126365354</c:v>
                </c:pt>
                <c:pt idx="8">
                  <c:v>89.426172946805053</c:v>
                </c:pt>
                <c:pt idx="9">
                  <c:v>86.829809390054564</c:v>
                </c:pt>
                <c:pt idx="10">
                  <c:v>87.132513901378061</c:v>
                </c:pt>
                <c:pt idx="11">
                  <c:v>84.367964545967794</c:v>
                </c:pt>
                <c:pt idx="12">
                  <c:v>82.793761108717078</c:v>
                </c:pt>
                <c:pt idx="13">
                  <c:v>81.056948215604649</c:v>
                </c:pt>
                <c:pt idx="14">
                  <c:v>79.179008134867388</c:v>
                </c:pt>
                <c:pt idx="15">
                  <c:v>80.15338202097162</c:v>
                </c:pt>
                <c:pt idx="16">
                  <c:v>83.750370505736399</c:v>
                </c:pt>
                <c:pt idx="17">
                  <c:v>85.778428491486977</c:v>
                </c:pt>
                <c:pt idx="18">
                  <c:v>86.451420748884971</c:v>
                </c:pt>
                <c:pt idx="19">
                  <c:v>87.712861513755342</c:v>
                </c:pt>
                <c:pt idx="20">
                  <c:v>83.00263069027892</c:v>
                </c:pt>
                <c:pt idx="21">
                  <c:v>84.309343634031023</c:v>
                </c:pt>
                <c:pt idx="22">
                  <c:v>79.739552904968548</c:v>
                </c:pt>
                <c:pt idx="23">
                  <c:v>76.098300756488982</c:v>
                </c:pt>
                <c:pt idx="24">
                  <c:v>82.185350512578623</c:v>
                </c:pt>
                <c:pt idx="25">
                  <c:v>82.846764119840344</c:v>
                </c:pt>
                <c:pt idx="26">
                  <c:v>83.550904869861654</c:v>
                </c:pt>
                <c:pt idx="27">
                  <c:v>81.71525565497528</c:v>
                </c:pt>
                <c:pt idx="28">
                  <c:v>79.199757770351567</c:v>
                </c:pt>
                <c:pt idx="29">
                  <c:v>77.350933127879131</c:v>
                </c:pt>
                <c:pt idx="30">
                  <c:v>75.346114423584055</c:v>
                </c:pt>
                <c:pt idx="31">
                  <c:v>75.474656664357852</c:v>
                </c:pt>
                <c:pt idx="32">
                  <c:v>74.205677741449563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5-4945-A116-8D050E538D80}"/>
            </c:ext>
          </c:extLst>
        </c:ser>
        <c:ser>
          <c:idx val="2"/>
          <c:order val="2"/>
          <c:tx>
            <c:strRef>
              <c:f>'Talnagögn | Numerical Data'!$A$53</c:f>
              <c:strCache>
                <c:ptCount val="1"/>
                <c:pt idx="0">
                  <c:v>Nytjajarðvegur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Data'!$E$53:$AK$53</c:f>
              <c:numCache>
                <c:formatCode>0</c:formatCode>
                <c:ptCount val="33"/>
                <c:pt idx="0">
                  <c:v>196.25521588422291</c:v>
                </c:pt>
                <c:pt idx="1">
                  <c:v>193.32752826910817</c:v>
                </c:pt>
                <c:pt idx="2">
                  <c:v>187.16731402544852</c:v>
                </c:pt>
                <c:pt idx="3">
                  <c:v>191.05171919673012</c:v>
                </c:pt>
                <c:pt idx="4">
                  <c:v>195.55914311872348</c:v>
                </c:pt>
                <c:pt idx="5">
                  <c:v>190.34466296832059</c:v>
                </c:pt>
                <c:pt idx="6">
                  <c:v>198.16460403878682</c:v>
                </c:pt>
                <c:pt idx="7">
                  <c:v>195.36129694226338</c:v>
                </c:pt>
                <c:pt idx="8">
                  <c:v>199.19879951743476</c:v>
                </c:pt>
                <c:pt idx="9">
                  <c:v>203.65693473055188</c:v>
                </c:pt>
                <c:pt idx="10">
                  <c:v>202.26471633913533</c:v>
                </c:pt>
                <c:pt idx="11">
                  <c:v>201.26660951153309</c:v>
                </c:pt>
                <c:pt idx="12">
                  <c:v>194.37675024825444</c:v>
                </c:pt>
                <c:pt idx="13">
                  <c:v>191.04251439440651</c:v>
                </c:pt>
                <c:pt idx="14">
                  <c:v>190.73890088897645</c:v>
                </c:pt>
                <c:pt idx="15">
                  <c:v>190.1131603540363</c:v>
                </c:pt>
                <c:pt idx="16">
                  <c:v>205.32145800263908</c:v>
                </c:pt>
                <c:pt idx="17">
                  <c:v>214.45759142105851</c:v>
                </c:pt>
                <c:pt idx="18">
                  <c:v>222.96340599667093</c:v>
                </c:pt>
                <c:pt idx="19">
                  <c:v>207.56560347211126</c:v>
                </c:pt>
                <c:pt idx="20">
                  <c:v>201.21930027361174</c:v>
                </c:pt>
                <c:pt idx="21">
                  <c:v>199.46507728846004</c:v>
                </c:pt>
                <c:pt idx="22">
                  <c:v>206.61745127611897</c:v>
                </c:pt>
                <c:pt idx="23">
                  <c:v>202.37310745079611</c:v>
                </c:pt>
                <c:pt idx="24">
                  <c:v>221.33104868286091</c:v>
                </c:pt>
                <c:pt idx="25">
                  <c:v>207.10953077432373</c:v>
                </c:pt>
                <c:pt idx="26">
                  <c:v>203.72800980878907</c:v>
                </c:pt>
                <c:pt idx="27">
                  <c:v>213.37387531884582</c:v>
                </c:pt>
                <c:pt idx="28">
                  <c:v>204.14008141512156</c:v>
                </c:pt>
                <c:pt idx="29">
                  <c:v>195.06044520009425</c:v>
                </c:pt>
                <c:pt idx="30">
                  <c:v>199.76393594468485</c:v>
                </c:pt>
                <c:pt idx="31">
                  <c:v>204.01800973660545</c:v>
                </c:pt>
                <c:pt idx="32">
                  <c:v>198.65523184386424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D5-4945-A116-8D050E538D80}"/>
            </c:ext>
          </c:extLst>
        </c:ser>
        <c:ser>
          <c:idx val="3"/>
          <c:order val="3"/>
          <c:tx>
            <c:strRef>
              <c:f>'Talnagögn | Numerical Data'!$A$54</c:f>
              <c:strCache>
                <c:ptCount val="1"/>
                <c:pt idx="0">
                  <c:v>Kölkun og CO₂-losun frá áburði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Data'!$E$54:$AK$54</c:f>
              <c:numCache>
                <c:formatCode>0.0000</c:formatCode>
                <c:ptCount val="33"/>
                <c:pt idx="0" formatCode="0.000">
                  <c:v>2.3099999999999999E-2</c:v>
                </c:pt>
                <c:pt idx="1">
                  <c:v>9.2492400000000006E-3</c:v>
                </c:pt>
                <c:pt idx="2" formatCode="0.000">
                  <c:v>3.2451320000000006E-2</c:v>
                </c:pt>
                <c:pt idx="3" formatCode="0.000">
                  <c:v>2.2004839999999998E-2</c:v>
                </c:pt>
                <c:pt idx="4">
                  <c:v>8.7999999999999988E-3</c:v>
                </c:pt>
                <c:pt idx="5" formatCode="0.0">
                  <c:v>2.4369458069135801</c:v>
                </c:pt>
                <c:pt idx="6" formatCode="0.0">
                  <c:v>2.6508298965432116</c:v>
                </c:pt>
                <c:pt idx="7" formatCode="0.0">
                  <c:v>2.5593616019753092</c:v>
                </c:pt>
                <c:pt idx="8" formatCode="0.0">
                  <c:v>2.5464230488888897</c:v>
                </c:pt>
                <c:pt idx="9" formatCode="0.0">
                  <c:v>2.7616834585185188</c:v>
                </c:pt>
                <c:pt idx="10" formatCode="0.0">
                  <c:v>2.7621307511111111</c:v>
                </c:pt>
                <c:pt idx="11" formatCode="0.0">
                  <c:v>2.6959684128395072</c:v>
                </c:pt>
                <c:pt idx="12" formatCode="0.0">
                  <c:v>2.4154087303703711</c:v>
                </c:pt>
                <c:pt idx="13" formatCode="0.0">
                  <c:v>4.6716002340740737</c:v>
                </c:pt>
                <c:pt idx="14" formatCode="0.0">
                  <c:v>4.779621988641976</c:v>
                </c:pt>
                <c:pt idx="15" formatCode="0.0">
                  <c:v>4.5326526558024689</c:v>
                </c:pt>
                <c:pt idx="16" formatCode="0.0">
                  <c:v>4.4245318740740744</c:v>
                </c:pt>
                <c:pt idx="17" formatCode="0.0">
                  <c:v>4.0608959424240698</c:v>
                </c:pt>
                <c:pt idx="18" formatCode="0.0">
                  <c:v>7.018974987308642</c:v>
                </c:pt>
                <c:pt idx="19" formatCode="0.0">
                  <c:v>5.7231211653054324</c:v>
                </c:pt>
                <c:pt idx="20" formatCode="0.0">
                  <c:v>3.3200173570168667</c:v>
                </c:pt>
                <c:pt idx="21" formatCode="0.0">
                  <c:v>3.3116244576399865</c:v>
                </c:pt>
                <c:pt idx="22" formatCode="0.0">
                  <c:v>3.1318885840689332</c:v>
                </c:pt>
                <c:pt idx="23" formatCode="0.0">
                  <c:v>2.9455943074066662</c:v>
                </c:pt>
                <c:pt idx="24" formatCode="0.0">
                  <c:v>3.0499577376106668</c:v>
                </c:pt>
                <c:pt idx="25" formatCode="0.0">
                  <c:v>2.7669514469197329</c:v>
                </c:pt>
                <c:pt idx="26" formatCode="0.0">
                  <c:v>3.0115101924878669</c:v>
                </c:pt>
                <c:pt idx="27" formatCode="0.0">
                  <c:v>3.6940224201653669</c:v>
                </c:pt>
                <c:pt idx="28" formatCode="0.0">
                  <c:v>3.8024159394697667</c:v>
                </c:pt>
                <c:pt idx="29" formatCode="0.0">
                  <c:v>7.6769784301432935</c:v>
                </c:pt>
                <c:pt idx="30" formatCode="0.0">
                  <c:v>8.8329159904071606</c:v>
                </c:pt>
                <c:pt idx="31" formatCode="0.0">
                  <c:v>9.197463807637325</c:v>
                </c:pt>
                <c:pt idx="32" formatCode="0.0">
                  <c:v>6.535753746866666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D5-4945-A116-8D050E538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98384"/>
        <c:axId val="439399464"/>
      </c:lineChart>
      <c:catAx>
        <c:axId val="43939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9464"/>
        <c:crosses val="autoZero"/>
        <c:auto val="1"/>
        <c:lblAlgn val="ctr"/>
        <c:lblOffset val="100"/>
        <c:noMultiLvlLbl val="0"/>
      </c:catAx>
      <c:valAx>
        <c:axId val="4393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8.0705311771246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54417385704E-2"/>
          <c:y val="0.92694152961356069"/>
          <c:w val="0.94146593906994158"/>
          <c:h val="5.3837402885682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'Talnagögn | Numerical Data'!$A$41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Data'!$E$41:$AK$41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5F-400C-892A-9600F62371D1}"/>
            </c:ext>
          </c:extLst>
        </c:ser>
        <c:ser>
          <c:idx val="3"/>
          <c:order val="1"/>
          <c:tx>
            <c:strRef>
              <c:f>'Talnagögn | Numerical Data'!$A$42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Data'!$E$42:$AK$42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5F-400C-892A-9600F62371D1}"/>
            </c:ext>
          </c:extLst>
        </c:ser>
        <c:ser>
          <c:idx val="5"/>
          <c:order val="2"/>
          <c:tx>
            <c:strRef>
              <c:f>'Talnagögn | Numerical Data'!$A$43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Data'!$E$43:$AK$43</c:f>
              <c:numCache>
                <c:formatCode>0.0</c:formatCode>
                <c:ptCount val="33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1.8489152543969434</c:v>
                </c:pt>
                <c:pt idx="5">
                  <c:v>3.1482548631421956</c:v>
                </c:pt>
                <c:pt idx="6" formatCode="0">
                  <c:v>10.086670059136353</c:v>
                </c:pt>
                <c:pt idx="7" formatCode="0">
                  <c:v>16.132889712307577</c:v>
                </c:pt>
                <c:pt idx="8" formatCode="0">
                  <c:v>25.456069519465085</c:v>
                </c:pt>
                <c:pt idx="9" formatCode="0">
                  <c:v>36.983390757986719</c:v>
                </c:pt>
                <c:pt idx="10" formatCode="0">
                  <c:v>42.966301653629273</c:v>
                </c:pt>
                <c:pt idx="11" formatCode="0">
                  <c:v>39.798059479622438</c:v>
                </c:pt>
                <c:pt idx="12" formatCode="0">
                  <c:v>44.624075684904028</c:v>
                </c:pt>
                <c:pt idx="13" formatCode="0">
                  <c:v>45.10631741308412</c:v>
                </c:pt>
                <c:pt idx="14" formatCode="0">
                  <c:v>52.140957248435534</c:v>
                </c:pt>
                <c:pt idx="15" formatCode="0">
                  <c:v>57.201241406144838</c:v>
                </c:pt>
                <c:pt idx="16" formatCode="0">
                  <c:v>66.268728117954964</c:v>
                </c:pt>
                <c:pt idx="17" formatCode="0">
                  <c:v>66.94139885551283</c:v>
                </c:pt>
                <c:pt idx="18" formatCode="0">
                  <c:v>65.619674949677176</c:v>
                </c:pt>
                <c:pt idx="19" formatCode="0">
                  <c:v>78.815684882158905</c:v>
                </c:pt>
                <c:pt idx="20" formatCode="0">
                  <c:v>106.63787846935243</c:v>
                </c:pt>
                <c:pt idx="21" formatCode="0">
                  <c:v>131.33347009246177</c:v>
                </c:pt>
                <c:pt idx="22" formatCode="0">
                  <c:v>136.5156278242512</c:v>
                </c:pt>
                <c:pt idx="23" formatCode="0">
                  <c:v>166.67301783528774</c:v>
                </c:pt>
                <c:pt idx="24" formatCode="0">
                  <c:v>164.47973841133989</c:v>
                </c:pt>
                <c:pt idx="25" formatCode="0">
                  <c:v>156.82957565208963</c:v>
                </c:pt>
                <c:pt idx="26" formatCode="0">
                  <c:v>173.66618826618588</c:v>
                </c:pt>
                <c:pt idx="27" formatCode="0">
                  <c:v>164.60973006017312</c:v>
                </c:pt>
                <c:pt idx="28" formatCode="0">
                  <c:v>182.49465783600516</c:v>
                </c:pt>
                <c:pt idx="29" formatCode="0">
                  <c:v>194.40775708209762</c:v>
                </c:pt>
                <c:pt idx="30" formatCode="0">
                  <c:v>198.16685581224471</c:v>
                </c:pt>
                <c:pt idx="31" formatCode="0">
                  <c:v>162.47588351837697</c:v>
                </c:pt>
                <c:pt idx="32" formatCode="0">
                  <c:v>133.26348312358914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5F-400C-892A-9600F62371D1}"/>
            </c:ext>
          </c:extLst>
        </c:ser>
        <c:ser>
          <c:idx val="0"/>
          <c:order val="3"/>
          <c:tx>
            <c:strRef>
              <c:f>'Talnagögn | Numerical Data'!$A$44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val>
            <c:numRef>
              <c:f>'Talnagögn | Numerical Data'!$E$44:$AK$44</c:f>
              <c:numCache>
                <c:formatCode>0</c:formatCode>
                <c:ptCount val="33"/>
                <c:pt idx="0">
                  <c:v>107.76881532349243</c:v>
                </c:pt>
                <c:pt idx="1">
                  <c:v>102.28400351466654</c:v>
                </c:pt>
                <c:pt idx="2">
                  <c:v>94.699760359509867</c:v>
                </c:pt>
                <c:pt idx="3">
                  <c:v>90.697846128698714</c:v>
                </c:pt>
                <c:pt idx="4">
                  <c:v>88.308464272511443</c:v>
                </c:pt>
                <c:pt idx="5">
                  <c:v>87.569226847228663</c:v>
                </c:pt>
                <c:pt idx="6">
                  <c:v>97.865807946981846</c:v>
                </c:pt>
                <c:pt idx="7">
                  <c:v>95.578041662790554</c:v>
                </c:pt>
                <c:pt idx="8">
                  <c:v>99.158627709562055</c:v>
                </c:pt>
                <c:pt idx="9">
                  <c:v>106.23202169061616</c:v>
                </c:pt>
                <c:pt idx="10">
                  <c:v>95.412260145698724</c:v>
                </c:pt>
                <c:pt idx="11">
                  <c:v>85.487741881018337</c:v>
                </c:pt>
                <c:pt idx="12">
                  <c:v>52.270270614210368</c:v>
                </c:pt>
                <c:pt idx="13">
                  <c:v>45.588320736180279</c:v>
                </c:pt>
                <c:pt idx="14">
                  <c:v>63.899377105369226</c:v>
                </c:pt>
                <c:pt idx="15">
                  <c:v>68.540399916879196</c:v>
                </c:pt>
                <c:pt idx="16">
                  <c:v>76.833482501809627</c:v>
                </c:pt>
                <c:pt idx="17">
                  <c:v>79.19944184339758</c:v>
                </c:pt>
                <c:pt idx="18">
                  <c:v>75.569324874751771</c:v>
                </c:pt>
                <c:pt idx="19">
                  <c:v>41.418512440041432</c:v>
                </c:pt>
                <c:pt idx="20">
                  <c:v>24.483879841221196</c:v>
                </c:pt>
                <c:pt idx="21">
                  <c:v>32.888841211643133</c:v>
                </c:pt>
                <c:pt idx="22">
                  <c:v>15.420909451709601</c:v>
                </c:pt>
                <c:pt idx="23">
                  <c:v>12.823803034242662</c:v>
                </c:pt>
                <c:pt idx="24">
                  <c:v>11.800505607046141</c:v>
                </c:pt>
                <c:pt idx="25">
                  <c:v>11.544335854174884</c:v>
                </c:pt>
                <c:pt idx="26">
                  <c:v>10.884712663843832</c:v>
                </c:pt>
                <c:pt idx="27">
                  <c:v>12.102916988632597</c:v>
                </c:pt>
                <c:pt idx="28">
                  <c:v>14.421409459060555</c:v>
                </c:pt>
                <c:pt idx="29">
                  <c:v>12.023682800125464</c:v>
                </c:pt>
                <c:pt idx="30">
                  <c:v>13.1873442194691</c:v>
                </c:pt>
                <c:pt idx="31">
                  <c:v>12.331052791033279</c:v>
                </c:pt>
                <c:pt idx="32">
                  <c:v>11.611466839813989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3-48CD-BAE8-5ACAC09B5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469392"/>
        <c:axId val="431469752"/>
      </c:lineChart>
      <c:catAx>
        <c:axId val="43146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69752"/>
        <c:crosses val="autoZero"/>
        <c:auto val="1"/>
        <c:lblAlgn val="ctr"/>
        <c:lblOffset val="100"/>
        <c:noMultiLvlLbl val="0"/>
      </c:catAx>
      <c:valAx>
        <c:axId val="4314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Data'!$A$24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Data'!$E$24:$AK$24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1-4C18-8AB2-6B500FFCD388}"/>
            </c:ext>
          </c:extLst>
        </c:ser>
        <c:ser>
          <c:idx val="1"/>
          <c:order val="1"/>
          <c:tx>
            <c:strRef>
              <c:f>'Talnagögn | Numerical Data'!$A$25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Data'!$E$25:$AK$25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1-4C18-8AB2-6B500FFCD388}"/>
            </c:ext>
          </c:extLst>
        </c:ser>
        <c:ser>
          <c:idx val="2"/>
          <c:order val="2"/>
          <c:tx>
            <c:strRef>
              <c:f>'Talnagögn | Numerical Data'!$A$30</c:f>
              <c:strCache>
                <c:ptCount val="1"/>
                <c:pt idx="0">
                  <c:v>Innanlandsflug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Data'!$E$30:$AK$30</c:f>
              <c:numCache>
                <c:formatCode>0</c:formatCode>
                <c:ptCount val="33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  <c:pt idx="32">
                  <c:v>24.268683868533337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1-4C18-8AB2-6B500FFCD388}"/>
            </c:ext>
          </c:extLst>
        </c:ser>
        <c:ser>
          <c:idx val="3"/>
          <c:order val="3"/>
          <c:tx>
            <c:strRef>
              <c:f>'Talnagögn | Numerical Data'!$A$31</c:f>
              <c:strCache>
                <c:ptCount val="1"/>
                <c:pt idx="0">
                  <c:v>Strandsiglingar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Data'!$E$31:$AK$31</c:f>
              <c:numCache>
                <c:formatCode>0</c:formatCode>
                <c:ptCount val="33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27.818002298841321</c:v>
                </c:pt>
                <c:pt idx="27">
                  <c:v>31.64325842576952</c:v>
                </c:pt>
                <c:pt idx="28">
                  <c:v>43.469950045502642</c:v>
                </c:pt>
                <c:pt idx="29">
                  <c:v>53.20264126363837</c:v>
                </c:pt>
                <c:pt idx="30">
                  <c:v>25.153031456029371</c:v>
                </c:pt>
                <c:pt idx="31">
                  <c:v>17.531150093573494</c:v>
                </c:pt>
                <c:pt idx="32">
                  <c:v>24.594817204517007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81-4C18-8AB2-6B500FFCD388}"/>
            </c:ext>
          </c:extLst>
        </c:ser>
        <c:ser>
          <c:idx val="4"/>
          <c:order val="4"/>
          <c:tx>
            <c:strRef>
              <c:f>'Talnagögn | Numerical Data'!$A$32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Data'!$E$32:$AK$32</c:f>
              <c:numCache>
                <c:formatCode>0</c:formatCode>
                <c:ptCount val="33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118.00097418318089</c:v>
                </c:pt>
                <c:pt idx="3">
                  <c:v>127.39940553726262</c:v>
                </c:pt>
                <c:pt idx="4">
                  <c:v>129.83810631241099</c:v>
                </c:pt>
                <c:pt idx="5">
                  <c:v>163.28813671537699</c:v>
                </c:pt>
                <c:pt idx="6">
                  <c:v>158.35483371464707</c:v>
                </c:pt>
                <c:pt idx="7">
                  <c:v>190.80562569111964</c:v>
                </c:pt>
                <c:pt idx="8">
                  <c:v>192.96132537344991</c:v>
                </c:pt>
                <c:pt idx="9">
                  <c:v>211.5031377140119</c:v>
                </c:pt>
                <c:pt idx="10">
                  <c:v>216.21632875366109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215.83366248928385</c:v>
                </c:pt>
                <c:pt idx="18">
                  <c:v>208.96156893666625</c:v>
                </c:pt>
                <c:pt idx="19">
                  <c:v>145.57310735873384</c:v>
                </c:pt>
                <c:pt idx="20">
                  <c:v>116.66251837871671</c:v>
                </c:pt>
                <c:pt idx="21">
                  <c:v>106.724173287534</c:v>
                </c:pt>
                <c:pt idx="22">
                  <c:v>102.82225724651585</c:v>
                </c:pt>
                <c:pt idx="23">
                  <c:v>98.852644261966944</c:v>
                </c:pt>
                <c:pt idx="24">
                  <c:v>117.37447230447313</c:v>
                </c:pt>
                <c:pt idx="25">
                  <c:v>116.13287890779706</c:v>
                </c:pt>
                <c:pt idx="26">
                  <c:v>134.94854641811298</c:v>
                </c:pt>
                <c:pt idx="27">
                  <c:v>138.05064207733514</c:v>
                </c:pt>
                <c:pt idx="28">
                  <c:v>109.98053877254956</c:v>
                </c:pt>
                <c:pt idx="29">
                  <c:v>86.903419069836744</c:v>
                </c:pt>
                <c:pt idx="30">
                  <c:v>63.052941906921838</c:v>
                </c:pt>
                <c:pt idx="31">
                  <c:v>60.291972034396785</c:v>
                </c:pt>
                <c:pt idx="32">
                  <c:v>59.411699755651256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81-4C18-8AB2-6B500FFCD388}"/>
            </c:ext>
          </c:extLst>
        </c:ser>
        <c:ser>
          <c:idx val="5"/>
          <c:order val="5"/>
          <c:tx>
            <c:strRef>
              <c:f>'Talnagögn | Numerical Data'!$A$36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Data'!$E$36:$AK$36</c:f>
              <c:numCache>
                <c:formatCode>0</c:formatCode>
                <c:ptCount val="33"/>
                <c:pt idx="0">
                  <c:v>238.30199647388656</c:v>
                </c:pt>
                <c:pt idx="1">
                  <c:v>167.10541943108461</c:v>
                </c:pt>
                <c:pt idx="2">
                  <c:v>230.44269536273939</c:v>
                </c:pt>
                <c:pt idx="3">
                  <c:v>249.2064948926791</c:v>
                </c:pt>
                <c:pt idx="4">
                  <c:v>228.70557320557307</c:v>
                </c:pt>
                <c:pt idx="5">
                  <c:v>216.971603208906</c:v>
                </c:pt>
                <c:pt idx="6">
                  <c:v>264.1077975486719</c:v>
                </c:pt>
                <c:pt idx="7">
                  <c:v>302.32644075888601</c:v>
                </c:pt>
                <c:pt idx="8">
                  <c:v>273.08893237380107</c:v>
                </c:pt>
                <c:pt idx="9">
                  <c:v>280.3186926905546</c:v>
                </c:pt>
                <c:pt idx="10">
                  <c:v>226.43051087206067</c:v>
                </c:pt>
                <c:pt idx="11">
                  <c:v>263.34738966869639</c:v>
                </c:pt>
                <c:pt idx="12">
                  <c:v>279.42915581781841</c:v>
                </c:pt>
                <c:pt idx="13">
                  <c:v>257.63780676350132</c:v>
                </c:pt>
                <c:pt idx="14">
                  <c:v>239.60836209868438</c:v>
                </c:pt>
                <c:pt idx="15">
                  <c:v>185.16106618658978</c:v>
                </c:pt>
                <c:pt idx="16">
                  <c:v>189.21272415501136</c:v>
                </c:pt>
                <c:pt idx="17">
                  <c:v>183.90268549207769</c:v>
                </c:pt>
                <c:pt idx="18">
                  <c:v>160.63851217332601</c:v>
                </c:pt>
                <c:pt idx="19">
                  <c:v>116.7100487932551</c:v>
                </c:pt>
                <c:pt idx="20">
                  <c:v>84.411799420601625</c:v>
                </c:pt>
                <c:pt idx="21">
                  <c:v>98.726782685505796</c:v>
                </c:pt>
                <c:pt idx="22">
                  <c:v>83.589289785807523</c:v>
                </c:pt>
                <c:pt idx="23">
                  <c:v>74.708501704446036</c:v>
                </c:pt>
                <c:pt idx="24">
                  <c:v>31.896693599301095</c:v>
                </c:pt>
                <c:pt idx="25">
                  <c:v>61.74105215607937</c:v>
                </c:pt>
                <c:pt idx="26">
                  <c:v>59.934001713100656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43.338115793797186</c:v>
                </c:pt>
                <c:pt idx="32">
                  <c:v>94.808083727226176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81-4C18-8AB2-6B500FFCD388}"/>
            </c:ext>
          </c:extLst>
        </c:ser>
        <c:ser>
          <c:idx val="6"/>
          <c:order val="6"/>
          <c:tx>
            <c:strRef>
              <c:f>'Talnagögn | Numerical Data'!$A$37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Data'!$E$37:$AK$37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81-4C18-8AB2-6B500FFCD388}"/>
            </c:ext>
          </c:extLst>
        </c:ser>
        <c:ser>
          <c:idx val="7"/>
          <c:order val="7"/>
          <c:tx>
            <c:strRef>
              <c:f>'Talnagögn | Numerical Data'!$A$38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Data'!$E$38:$AK$38</c:f>
              <c:numCache>
                <c:formatCode>0</c:formatCode>
                <c:ptCount val="33"/>
                <c:pt idx="0">
                  <c:v>50.335769115133871</c:v>
                </c:pt>
                <c:pt idx="1">
                  <c:v>48.432158314397384</c:v>
                </c:pt>
                <c:pt idx="2">
                  <c:v>48.135633581615366</c:v>
                </c:pt>
                <c:pt idx="3">
                  <c:v>47.432714323383379</c:v>
                </c:pt>
                <c:pt idx="4">
                  <c:v>45.358697454421872</c:v>
                </c:pt>
                <c:pt idx="5">
                  <c:v>47.307614383505552</c:v>
                </c:pt>
                <c:pt idx="6">
                  <c:v>49.867629809716618</c:v>
                </c:pt>
                <c:pt idx="7">
                  <c:v>35.050722512629818</c:v>
                </c:pt>
                <c:pt idx="8">
                  <c:v>49.437868773646187</c:v>
                </c:pt>
                <c:pt idx="9">
                  <c:v>47.541419523388868</c:v>
                </c:pt>
                <c:pt idx="10">
                  <c:v>39.89045578573996</c:v>
                </c:pt>
                <c:pt idx="11">
                  <c:v>50.717562459242799</c:v>
                </c:pt>
                <c:pt idx="12">
                  <c:v>52.599180893089397</c:v>
                </c:pt>
                <c:pt idx="13">
                  <c:v>29.11470650787669</c:v>
                </c:pt>
                <c:pt idx="14">
                  <c:v>49.014624471929437</c:v>
                </c:pt>
                <c:pt idx="15">
                  <c:v>50.94438910873987</c:v>
                </c:pt>
                <c:pt idx="16">
                  <c:v>49.249190779504261</c:v>
                </c:pt>
                <c:pt idx="17">
                  <c:v>45.67959365373963</c:v>
                </c:pt>
                <c:pt idx="18">
                  <c:v>26.832800049790876</c:v>
                </c:pt>
                <c:pt idx="19">
                  <c:v>23.658811714296462</c:v>
                </c:pt>
                <c:pt idx="20">
                  <c:v>33.231314002214049</c:v>
                </c:pt>
                <c:pt idx="21">
                  <c:v>23.771070120500099</c:v>
                </c:pt>
                <c:pt idx="22">
                  <c:v>17.499855349649351</c:v>
                </c:pt>
                <c:pt idx="23">
                  <c:v>14.550980972242087</c:v>
                </c:pt>
                <c:pt idx="24">
                  <c:v>21.599417280222951</c:v>
                </c:pt>
                <c:pt idx="25">
                  <c:v>13.082413579933018</c:v>
                </c:pt>
                <c:pt idx="26">
                  <c:v>10.746082324501913</c:v>
                </c:pt>
                <c:pt idx="27">
                  <c:v>14.781436053724747</c:v>
                </c:pt>
                <c:pt idx="28">
                  <c:v>11.828861394805244</c:v>
                </c:pt>
                <c:pt idx="29">
                  <c:v>15.605465010967691</c:v>
                </c:pt>
                <c:pt idx="30">
                  <c:v>11.859525336503793</c:v>
                </c:pt>
                <c:pt idx="31">
                  <c:v>13.26996757052575</c:v>
                </c:pt>
                <c:pt idx="32">
                  <c:v>18.864580827509599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81-4C18-8AB2-6B500FFCD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43424"/>
        <c:axId val="439305608"/>
      </c:line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3.307808511746627E-3"/>
              <c:y val="5.1870833333333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Losun Íslands</a:t>
            </a:r>
          </a:p>
          <a:p>
            <a:pPr>
              <a:defRPr/>
            </a:pPr>
            <a:r>
              <a:rPr lang="is-IS" sz="1600" b="1"/>
              <a:t>2022</a:t>
            </a:r>
          </a:p>
          <a:p>
            <a:pPr>
              <a:defRPr/>
            </a:pPr>
            <a:r>
              <a:rPr lang="is-IS" sz="1200" b="0" baseline="0"/>
              <a:t>án LULUCF</a:t>
            </a:r>
            <a:endParaRPr lang="is-IS" sz="1200" b="0"/>
          </a:p>
        </c:rich>
      </c:tx>
      <c:layout>
        <c:manualLayout>
          <c:xMode val="edge"/>
          <c:yMode val="edge"/>
          <c:x val="0.41373398437499997"/>
          <c:y val="0.4115958333333332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02312705299947"/>
          <c:y val="7.7932023310225931E-2"/>
          <c:w val="0.45580729166666667"/>
          <c:h val="0.81032407407407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A5-4F79-B5E0-97179156F3B6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A5-4F79-B5E0-97179156F3B6}"/>
              </c:ext>
            </c:extLst>
          </c:dPt>
          <c:dPt>
            <c:idx val="2"/>
            <c:bubble3D val="0"/>
            <c:spPr>
              <a:solidFill>
                <a:srgbClr val="7FB9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A5-4F79-B5E0-97179156F3B6}"/>
              </c:ext>
            </c:extLst>
          </c:dPt>
          <c:dPt>
            <c:idx val="3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A5-4F79-B5E0-97179156F3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A5-4F79-B5E0-97179156F3B6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A5-4F79-B5E0-97179156F3B6}"/>
              </c:ext>
            </c:extLst>
          </c:dPt>
          <c:dPt>
            <c:idx val="6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7A5-4F79-B5E0-97179156F3B6}"/>
              </c:ext>
            </c:extLst>
          </c:dPt>
          <c:dPt>
            <c:idx val="7"/>
            <c:bubble3D val="0"/>
            <c:spPr>
              <a:solidFill>
                <a:schemeClr val="accent1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7A5-4F79-B5E0-97179156F3B6}"/>
              </c:ext>
            </c:extLst>
          </c:dPt>
          <c:dLbls>
            <c:dLbl>
              <c:idx val="0"/>
              <c:layout>
                <c:manualLayout>
                  <c:x val="4.9785180728866583E-2"/>
                  <c:y val="0.18050326509768139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32284A-8F90-4748-B0F5-6F6E58D11B5A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BF2AFE09-1445-400A-AEA0-466E41B1FC30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C5680EF-1B1A-4EAB-9308-CE113ADB1355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7A5-4F79-B5E0-97179156F3B6}"/>
                </c:ext>
              </c:extLst>
            </c:dLbl>
            <c:dLbl>
              <c:idx val="1"/>
              <c:layout>
                <c:manualLayout>
                  <c:x val="-0.17677304687500001"/>
                  <c:y val="0.16168981481481481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D13A9EF-5FAA-4B67-8F14-640355573CDB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A91B62A-0BA8-4534-A750-808D83577502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2852F327-B7F6-406C-96BA-AD96A0AD6B31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7A5-4F79-B5E0-97179156F3B6}"/>
                </c:ext>
              </c:extLst>
            </c:dLbl>
            <c:dLbl>
              <c:idx val="2"/>
              <c:layout>
                <c:manualLayout>
                  <c:x val="-0.19022057291666666"/>
                  <c:y val="2.939814814814814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CBAC73-3C67-4214-82D5-853677065651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1A58D8B4-24A6-49BE-88F0-174A28FF513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C9060AC0-1EA3-4A4F-B3BA-C296C52374BE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7A5-4F79-B5E0-97179156F3B6}"/>
                </c:ext>
              </c:extLst>
            </c:dLbl>
            <c:dLbl>
              <c:idx val="3"/>
              <c:layout>
                <c:manualLayout>
                  <c:x val="-0.20345240885416666"/>
                  <c:y val="-0.15875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1E952F-6CE4-4073-AE6D-13BDD66E09B3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3D915031-0400-4551-94FB-79B05FF42249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22AC36B7-6490-404A-B6B3-C86AA75782B2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59986979166664"/>
                      <c:h val="0.17055671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7A5-4F79-B5E0-97179156F3B6}"/>
                </c:ext>
              </c:extLst>
            </c:dLbl>
            <c:dLbl>
              <c:idx val="4"/>
              <c:layout>
                <c:manualLayout>
                  <c:x val="0.19856781094138537"/>
                  <c:y val="-0.14996224221483365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046364-EB60-483C-9362-FDF90B078076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303A610A-DAC1-419D-87E1-0C3AB5FBACAA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444CA717-8CDF-4602-97F9-44AD4C8BAD8B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716337559267761"/>
                      <c:h val="0.138580126185250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7A5-4F79-B5E0-97179156F3B6}"/>
                </c:ext>
              </c:extLst>
            </c:dLbl>
            <c:dLbl>
              <c:idx val="5"/>
              <c:layout>
                <c:manualLayout>
                  <c:x val="0.22158854166666667"/>
                  <c:y val="-8.525462962962961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8754A4-DC91-4DB7-8056-F09D875CF29C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8EAE2F38-2CBB-45EF-A8B6-ED7928B7F521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73E7152-B510-43CE-96D5-EAFDDBC97C23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141328124999999"/>
                      <c:h val="0.130956481481481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7A5-4F79-B5E0-97179156F3B6}"/>
                </c:ext>
              </c:extLst>
            </c:dLbl>
            <c:dLbl>
              <c:idx val="6"/>
              <c:layout>
                <c:manualLayout>
                  <c:x val="0.21993489583333334"/>
                  <c:y val="3.233796296296296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87F407-D89B-4DF9-9255-443CA7320D2A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1404E2A9-75C5-4C5D-9779-EE35DD91C628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A41120A7-69E9-4FE6-B021-7FDF71007CB9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67A5-4F79-B5E0-97179156F3B6}"/>
                </c:ext>
              </c:extLst>
            </c:dLbl>
            <c:dLbl>
              <c:idx val="7"/>
              <c:layout>
                <c:manualLayout>
                  <c:x val="0.2527473939840218"/>
                  <c:y val="0.17481356527660058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B06761-20F1-4716-9B83-22BCD2675194}" type="CATEGORYNAME">
                      <a:rPr lang="en-US" sz="1200" b="1"/>
                      <a:pPr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/>
                    </a:pPr>
                    <a:fld id="{EAD98EE4-4514-4DE2-97CA-A23A9814B150}" type="VALUE">
                      <a:rPr lang="en-US"/>
                      <a:pPr>
                        <a:defRPr/>
                      </a:pPr>
                      <a:t>[VALUE]</a:t>
                    </a:fld>
                    <a:r>
                      <a:rPr lang="en-US"/>
                      <a:t> þús.</a:t>
                    </a:r>
                    <a:r>
                      <a:rPr lang="en-US" baseline="0"/>
                      <a:t> tonn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</a:t>
                    </a:r>
                  </a:p>
                  <a:p>
                    <a:pPr>
                      <a:defRPr/>
                    </a:pPr>
                    <a:fld id="{0E7E8CEF-C8A2-41DF-9753-C977B591FE4C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7A5-4F79-B5E0-97179156F3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Emissions'!$A$143:$A$150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Jarðvarmavirkjanir</c:v>
                </c:pt>
                <c:pt idx="3">
                  <c:v>Álframleiðsla</c:v>
                </c:pt>
                <c:pt idx="4">
                  <c:v>Kísil- og kísilmálmframleiðsla</c:v>
                </c:pt>
                <c:pt idx="5">
                  <c:v>Landbúnaður</c:v>
                </c:pt>
                <c:pt idx="6">
                  <c:v>Úrgangur</c:v>
                </c:pt>
                <c:pt idx="7">
                  <c:v>Annað</c:v>
                </c:pt>
              </c:strCache>
            </c:strRef>
          </c:cat>
          <c:val>
            <c:numRef>
              <c:f>'Losun | Emissions'!$B$143:$B$150</c:f>
              <c:numCache>
                <c:formatCode>0</c:formatCode>
                <c:ptCount val="8"/>
                <c:pt idx="0">
                  <c:v>481.51547449283527</c:v>
                </c:pt>
                <c:pt idx="1">
                  <c:v>925.61998746656161</c:v>
                </c:pt>
                <c:pt idx="2">
                  <c:v>190.25900000000001</c:v>
                </c:pt>
                <c:pt idx="3">
                  <c:v>1354.2007303406649</c:v>
                </c:pt>
                <c:pt idx="4">
                  <c:v>517.72039053568778</c:v>
                </c:pt>
                <c:pt idx="5">
                  <c:v>596.26381448560176</c:v>
                </c:pt>
                <c:pt idx="6">
                  <c:v>233.59868925586372</c:v>
                </c:pt>
                <c:pt idx="7">
                  <c:v>366.8228153468408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A5-4F79-B5E0-97179156F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5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Íslands</a:t>
            </a:r>
          </a:p>
          <a:p>
            <a:pPr>
              <a:defRPr sz="20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39935546875"/>
          <c:y val="0.427637268518518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45388903705918"/>
          <c:y val="7.6224993354675419E-2"/>
          <c:w val="0.47418761831038136"/>
          <c:h val="0.842458885665746"/>
        </c:manualLayout>
      </c:layout>
      <c:doughnutChart>
        <c:varyColors val="1"/>
        <c:ser>
          <c:idx val="0"/>
          <c:order val="0"/>
          <c:tx>
            <c:strRef>
              <c:f>'Talnagögn | Numerical Data'!$A$4:$A$8</c:f>
              <c:strCache>
                <c:ptCount val="5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Landnotkun (LULUCF)</c:v>
                </c:pt>
                <c:pt idx="4">
                  <c:v>Úrgangur</c:v>
                </c:pt>
              </c:strCache>
            </c:strRef>
          </c:tx>
          <c:dPt>
            <c:idx val="0"/>
            <c:bubble3D val="0"/>
            <c:spPr>
              <a:solidFill>
                <a:srgbClr val="008A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32-453E-96C1-F0FB652B93DE}"/>
              </c:ext>
            </c:extLst>
          </c:dPt>
          <c:dPt>
            <c:idx val="1"/>
            <c:bubble3D val="0"/>
            <c:spPr>
              <a:solidFill>
                <a:srgbClr val="FFD4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32-453E-96C1-F0FB652B93DE}"/>
              </c:ext>
            </c:extLst>
          </c:dPt>
          <c:dPt>
            <c:idx val="2"/>
            <c:bubble3D val="0"/>
            <c:spPr>
              <a:solidFill>
                <a:srgbClr val="85509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32-453E-96C1-F0FB652B93DE}"/>
              </c:ext>
            </c:extLst>
          </c:dPt>
          <c:dPt>
            <c:idx val="3"/>
            <c:bubble3D val="0"/>
            <c:spPr>
              <a:solidFill>
                <a:srgbClr val="68A2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32-453E-96C1-F0FB652B93DE}"/>
              </c:ext>
            </c:extLst>
          </c:dPt>
          <c:dPt>
            <c:idx val="4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32-453E-96C1-F0FB652B93DE}"/>
              </c:ext>
            </c:extLst>
          </c:dPt>
          <c:dLbls>
            <c:dLbl>
              <c:idx val="0"/>
              <c:layout>
                <c:manualLayout>
                  <c:x val="0.20635847964248299"/>
                  <c:y val="-8.77170131866354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Orka</a:t>
                    </a:r>
                    <a:endParaRPr lang="en-US" sz="1400" b="1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</a:endParaRP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64FF30CA-4819-4CC6-B049-075F90E44FE8}" type="VALUE"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</a:t>
                    </a:r>
                    <a:r>
                      <a:rPr lang="en-US" sz="11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tonn CO</a:t>
                    </a:r>
                    <a:r>
                      <a:rPr lang="en-US" sz="11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01CE2BD-D4C4-4768-9F98-A9E9D7A3481F}" type="PERCENTAGE"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41246678828415"/>
                      <c:h val="0.190752164473781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32-453E-96C1-F0FB652B93DE}"/>
                </c:ext>
              </c:extLst>
            </c:dLbl>
            <c:dLbl>
              <c:idx val="1"/>
              <c:layout>
                <c:manualLayout>
                  <c:x val="0.1984959701288648"/>
                  <c:y val="9.820818935130075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Iðnaður</a:t>
                    </a: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 og efnanotkun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80B4D6B-D1CB-4B86-8518-B1068544A65A}" type="CATEGORYNAM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fld id="{5183C55F-DFD6-41CF-85E7-E14894CAD9C3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þús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115945A-82C3-4C2F-A34F-B581F46C030B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181556002307177"/>
                      <c:h val="0.180909635964746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32-453E-96C1-F0FB652B93DE}"/>
                </c:ext>
              </c:extLst>
            </c:dLbl>
            <c:dLbl>
              <c:idx val="2"/>
              <c:layout>
                <c:manualLayout>
                  <c:x val="0.16574707110657205"/>
                  <c:y val="0.1402269811735066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Landbúnaður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FA5D72C-02B4-4BBC-91A1-BEF2ED7E4DB7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9A6CE8EE-F86A-4488-96A2-C6ADD682B581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281492515953607"/>
                      <c:h val="0.137852462237220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32-453E-96C1-F0FB652B93DE}"/>
                </c:ext>
              </c:extLst>
            </c:dLbl>
            <c:dLbl>
              <c:idx val="3"/>
              <c:layout>
                <c:manualLayout>
                  <c:x val="-0.18902391902528509"/>
                  <c:y val="-0.2253928831463011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2BFE67-F2E5-4A38-8144-1FBC8FA4E959}" type="CATEGORYNAME">
                      <a:rPr lang="en-US" sz="120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latin typeface="Avenir Next LT Pro" panose="020B0504020202020204" pitchFamily="34" charset="0"/>
                      </a:rPr>
                      <a:t>Landnotkun (LULUCF)</a:t>
                    </a:r>
                    <a:endParaRPr lang="en-US" sz="1200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5CC375B6-95CC-4D9A-8714-4BF8F3BE9BB6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CB6D0E12-A145-40C9-B8F9-AB1FC42E2FF7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48457980706057"/>
                      <c:h val="0.194254047869451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D32-453E-96C1-F0FB652B93DE}"/>
                </c:ext>
              </c:extLst>
            </c:dLbl>
            <c:dLbl>
              <c:idx val="4"/>
              <c:layout>
                <c:manualLayout>
                  <c:x val="0.18951270759203004"/>
                  <c:y val="-0.1855118055635813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Úrgangur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1191308C-92E5-4269-907E-CCAB78BE7737}" type="CATEGORYNAM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fld id="{849DD229-9608-4F41-A199-98EA0D938B1F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CF6168A-B8A1-4C74-8559-578D0B6E690D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063359071600955"/>
                      <c:h val="0.14437019658603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D32-453E-96C1-F0FB652B9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Lit>
              <c:formatCode>General</c:formatCode>
              <c:ptCount val="20"/>
            </c:numLit>
          </c:cat>
          <c:val>
            <c:numRef>
              <c:f>'Talnagögn | Numerical Data'!$AK$4:$AK$8</c:f>
              <c:numCache>
                <c:formatCode>0</c:formatCode>
                <c:ptCount val="5"/>
                <c:pt idx="0">
                  <c:v>1819.3423273428343</c:v>
                </c:pt>
                <c:pt idx="1">
                  <c:v>2016.7960708397557</c:v>
                </c:pt>
                <c:pt idx="2">
                  <c:v>596.26381448560176</c:v>
                </c:pt>
                <c:pt idx="3">
                  <c:v>7757.0261112450144</c:v>
                </c:pt>
                <c:pt idx="4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32-453E-96C1-F0FB652B9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9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00713653174976E-2"/>
          <c:y val="3.2161574074074079E-2"/>
          <c:w val="0.8964063395322186"/>
          <c:h val="0.80331921296296305"/>
        </c:manualLayout>
      </c:layout>
      <c:lineChart>
        <c:grouping val="standard"/>
        <c:varyColors val="0"/>
        <c:ser>
          <c:idx val="0"/>
          <c:order val="0"/>
          <c:tx>
            <c:v>Fólksbílar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| Numerical Data'!$E$125:$V$125</c:f>
              <c:numCache>
                <c:formatCode>0</c:formatCode>
                <c:ptCount val="18"/>
                <c:pt idx="0">
                  <c:v>576.84508928023104</c:v>
                </c:pt>
                <c:pt idx="1">
                  <c:v>586.6833821751211</c:v>
                </c:pt>
                <c:pt idx="2">
                  <c:v>597.22032675328001</c:v>
                </c:pt>
                <c:pt idx="3">
                  <c:v>586.56719402800866</c:v>
                </c:pt>
                <c:pt idx="4">
                  <c:v>576.14070665338102</c:v>
                </c:pt>
                <c:pt idx="5">
                  <c:v>577.05755422771836</c:v>
                </c:pt>
                <c:pt idx="6">
                  <c:v>580.01290105739804</c:v>
                </c:pt>
                <c:pt idx="7">
                  <c:v>562.3822927899123</c:v>
                </c:pt>
                <c:pt idx="8">
                  <c:v>555.73621331544473</c:v>
                </c:pt>
                <c:pt idx="9">
                  <c:v>531.00951124210292</c:v>
                </c:pt>
                <c:pt idx="10">
                  <c:v>527.12905331152444</c:v>
                </c:pt>
                <c:pt idx="11">
                  <c:v>587.6013961451381</c:v>
                </c:pt>
                <c:pt idx="12">
                  <c:v>657.16813506988217</c:v>
                </c:pt>
                <c:pt idx="13">
                  <c:v>696.5570832564473</c:v>
                </c:pt>
                <c:pt idx="14">
                  <c:v>654.92214554751581</c:v>
                </c:pt>
                <c:pt idx="15">
                  <c:v>560.04604083292975</c:v>
                </c:pt>
                <c:pt idx="16">
                  <c:v>546.64292255684234</c:v>
                </c:pt>
                <c:pt idx="17">
                  <c:v>580.48216768494422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F-410C-B3C5-25AC2D54D473}"/>
            </c:ext>
          </c:extLst>
        </c:ser>
        <c:ser>
          <c:idx val="1"/>
          <c:order val="1"/>
          <c:tx>
            <c:v>Sendibílar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| Numerical Data'!$E$126:$V$126</c:f>
              <c:numCache>
                <c:formatCode>0</c:formatCode>
                <c:ptCount val="18"/>
                <c:pt idx="0">
                  <c:v>52.803509626746802</c:v>
                </c:pt>
                <c:pt idx="1">
                  <c:v>85.629836102705809</c:v>
                </c:pt>
                <c:pt idx="2">
                  <c:v>99.871589192607686</c:v>
                </c:pt>
                <c:pt idx="3">
                  <c:v>99.742174865218416</c:v>
                </c:pt>
                <c:pt idx="4">
                  <c:v>88.542475788184859</c:v>
                </c:pt>
                <c:pt idx="5">
                  <c:v>93.924477387415664</c:v>
                </c:pt>
                <c:pt idx="6">
                  <c:v>99.817294019648216</c:v>
                </c:pt>
                <c:pt idx="7">
                  <c:v>96.74434483271969</c:v>
                </c:pt>
                <c:pt idx="8">
                  <c:v>92.760856330681975</c:v>
                </c:pt>
                <c:pt idx="9">
                  <c:v>80.564387806113928</c:v>
                </c:pt>
                <c:pt idx="10">
                  <c:v>74.714628700075636</c:v>
                </c:pt>
                <c:pt idx="11">
                  <c:v>87.558456280530962</c:v>
                </c:pt>
                <c:pt idx="12">
                  <c:v>83.506150029914409</c:v>
                </c:pt>
                <c:pt idx="13">
                  <c:v>71.453498995366459</c:v>
                </c:pt>
                <c:pt idx="14">
                  <c:v>89.13706289123958</c:v>
                </c:pt>
                <c:pt idx="15">
                  <c:v>87.456772468621736</c:v>
                </c:pt>
                <c:pt idx="16">
                  <c:v>94.522784333300507</c:v>
                </c:pt>
                <c:pt idx="17">
                  <c:v>102.94475351307777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F-410C-B3C5-25AC2D54D473}"/>
            </c:ext>
          </c:extLst>
        </c:ser>
        <c:ser>
          <c:idx val="2"/>
          <c:order val="2"/>
          <c:tx>
            <c:v>Hóp- og flutningabílar</c:v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| Numerical Data'!$E$127:$V$127</c:f>
              <c:numCache>
                <c:formatCode>0</c:formatCode>
                <c:ptCount val="18"/>
                <c:pt idx="0">
                  <c:v>141.85846451003536</c:v>
                </c:pt>
                <c:pt idx="1">
                  <c:v>205.31997120130282</c:v>
                </c:pt>
                <c:pt idx="2">
                  <c:v>210.29806191518469</c:v>
                </c:pt>
                <c:pt idx="3">
                  <c:v>166.11686611253495</c:v>
                </c:pt>
                <c:pt idx="4">
                  <c:v>187.99246858946074</c:v>
                </c:pt>
                <c:pt idx="5">
                  <c:v>134.0745626125329</c:v>
                </c:pt>
                <c:pt idx="6">
                  <c:v>106.93163043168033</c:v>
                </c:pt>
                <c:pt idx="7">
                  <c:v>122.00089351493756</c:v>
                </c:pt>
                <c:pt idx="8">
                  <c:v>147.18336446924255</c:v>
                </c:pt>
                <c:pt idx="9">
                  <c:v>183.17121283140824</c:v>
                </c:pt>
                <c:pt idx="10">
                  <c:v>215.29339939425483</c:v>
                </c:pt>
                <c:pt idx="11">
                  <c:v>216.51833419894641</c:v>
                </c:pt>
                <c:pt idx="12">
                  <c:v>206.26549645954557</c:v>
                </c:pt>
                <c:pt idx="13">
                  <c:v>200.8689526683915</c:v>
                </c:pt>
                <c:pt idx="14">
                  <c:v>210.99126327581757</c:v>
                </c:pt>
                <c:pt idx="15">
                  <c:v>181.79185651541934</c:v>
                </c:pt>
                <c:pt idx="16">
                  <c:v>217.29098597594589</c:v>
                </c:pt>
                <c:pt idx="17">
                  <c:v>240.95744394345471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F-410C-B3C5-25AC2D54D473}"/>
            </c:ext>
          </c:extLst>
        </c:ser>
        <c:ser>
          <c:idx val="3"/>
          <c:order val="3"/>
          <c:tx>
            <c:v>Bifhjól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Data'!$E$123:$V$123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| Numerical Data'!$E$128:$V$128</c:f>
              <c:numCache>
                <c:formatCode>0</c:formatCode>
                <c:ptCount val="18"/>
                <c:pt idx="0">
                  <c:v>3.4476427207896054</c:v>
                </c:pt>
                <c:pt idx="1">
                  <c:v>5.778255502577478</c:v>
                </c:pt>
                <c:pt idx="2">
                  <c:v>7.527154675274903</c:v>
                </c:pt>
                <c:pt idx="3">
                  <c:v>8.7515343995475661</c:v>
                </c:pt>
                <c:pt idx="4">
                  <c:v>9.2932938989919904</c:v>
                </c:pt>
                <c:pt idx="5">
                  <c:v>9.3957057114997156</c:v>
                </c:pt>
                <c:pt idx="6">
                  <c:v>9.2956910443761824</c:v>
                </c:pt>
                <c:pt idx="7">
                  <c:v>9.4848850925101171</c:v>
                </c:pt>
                <c:pt idx="8">
                  <c:v>9.3996559639455981</c:v>
                </c:pt>
                <c:pt idx="9">
                  <c:v>9.4506858604981101</c:v>
                </c:pt>
                <c:pt idx="10">
                  <c:v>9.6564453793222693</c:v>
                </c:pt>
                <c:pt idx="11">
                  <c:v>10.222133973958453</c:v>
                </c:pt>
                <c:pt idx="12">
                  <c:v>4.6031558386938558</c:v>
                </c:pt>
                <c:pt idx="13">
                  <c:v>8.1838836137974837</c:v>
                </c:pt>
                <c:pt idx="14">
                  <c:v>1.6753718155178188</c:v>
                </c:pt>
                <c:pt idx="15">
                  <c:v>1.2864782466505322</c:v>
                </c:pt>
                <c:pt idx="16">
                  <c:v>1.1366058047432801</c:v>
                </c:pt>
                <c:pt idx="17">
                  <c:v>1.2356223250849014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F-410C-B3C5-25AC2D54D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112760"/>
        <c:axId val="781115640"/>
      </c:lineChart>
      <c:catAx>
        <c:axId val="781112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115640"/>
        <c:crosses val="autoZero"/>
        <c:auto val="1"/>
        <c:lblAlgn val="ctr"/>
        <c:lblOffset val="100"/>
        <c:noMultiLvlLbl val="0"/>
      </c:catAx>
      <c:valAx>
        <c:axId val="78111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3.307808511746627E-3"/>
              <c:y val="9.89835648148148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11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13160910558942"/>
          <c:y val="0.95059421296296298"/>
          <c:w val="0.58373665156013965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Data'!$A$7</c:f>
              <c:strCache>
                <c:ptCount val="1"/>
                <c:pt idx="0">
                  <c:v>Landnotkun (LULUCF)</c:v>
                </c:pt>
              </c:strCache>
            </c:strRef>
          </c:tx>
          <c:spPr>
            <a:solidFill>
              <a:srgbClr val="68A200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Data'!$E$7:$AK$7</c:f>
              <c:numCache>
                <c:formatCode>0</c:formatCode>
                <c:ptCount val="33"/>
                <c:pt idx="0">
                  <c:v>7731.9775982412284</c:v>
                </c:pt>
                <c:pt idx="1">
                  <c:v>7739.3979566312819</c:v>
                </c:pt>
                <c:pt idx="2">
                  <c:v>7729.4182641289335</c:v>
                </c:pt>
                <c:pt idx="3">
                  <c:v>7738.6932752009525</c:v>
                </c:pt>
                <c:pt idx="4">
                  <c:v>7728.8987322618559</c:v>
                </c:pt>
                <c:pt idx="5">
                  <c:v>7714.9756582611935</c:v>
                </c:pt>
                <c:pt idx="6">
                  <c:v>7708.2142896919695</c:v>
                </c:pt>
                <c:pt idx="7">
                  <c:v>7703.5136527923596</c:v>
                </c:pt>
                <c:pt idx="8">
                  <c:v>7704.9653601001082</c:v>
                </c:pt>
                <c:pt idx="9">
                  <c:v>7711.6256002131795</c:v>
                </c:pt>
                <c:pt idx="10">
                  <c:v>7722.898227187</c:v>
                </c:pt>
                <c:pt idx="11">
                  <c:v>7732.7471676663808</c:v>
                </c:pt>
                <c:pt idx="12">
                  <c:v>7750.4559025906046</c:v>
                </c:pt>
                <c:pt idx="13">
                  <c:v>7746.7773778637229</c:v>
                </c:pt>
                <c:pt idx="14">
                  <c:v>7746.2011254354247</c:v>
                </c:pt>
                <c:pt idx="15">
                  <c:v>7745.9762440253562</c:v>
                </c:pt>
                <c:pt idx="16">
                  <c:v>7798.5372127211649</c:v>
                </c:pt>
                <c:pt idx="17">
                  <c:v>7700.2747971120243</c:v>
                </c:pt>
                <c:pt idx="18">
                  <c:v>7741.9116195473371</c:v>
                </c:pt>
                <c:pt idx="19">
                  <c:v>7785.7601698198168</c:v>
                </c:pt>
                <c:pt idx="20">
                  <c:v>7767.3487540486158</c:v>
                </c:pt>
                <c:pt idx="21">
                  <c:v>7747.2625234575435</c:v>
                </c:pt>
                <c:pt idx="22">
                  <c:v>7753.2772980530008</c:v>
                </c:pt>
                <c:pt idx="23">
                  <c:v>7753.7915214423783</c:v>
                </c:pt>
                <c:pt idx="24">
                  <c:v>7748.0129203167553</c:v>
                </c:pt>
                <c:pt idx="25">
                  <c:v>7739.2159532055402</c:v>
                </c:pt>
                <c:pt idx="26">
                  <c:v>7720.3272937839329</c:v>
                </c:pt>
                <c:pt idx="27">
                  <c:v>7693.1265864653978</c:v>
                </c:pt>
                <c:pt idx="28">
                  <c:v>7680.251944371128</c:v>
                </c:pt>
                <c:pt idx="29">
                  <c:v>7693.3661036372523</c:v>
                </c:pt>
                <c:pt idx="30">
                  <c:v>7701.6977654804423</c:v>
                </c:pt>
                <c:pt idx="31">
                  <c:v>7699.0368574365402</c:v>
                </c:pt>
                <c:pt idx="32">
                  <c:v>7757.0261112450144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8-40F0-A40F-B9167F8124B6}"/>
            </c:ext>
          </c:extLst>
        </c:ser>
        <c:ser>
          <c:idx val="0"/>
          <c:order val="1"/>
          <c:tx>
            <c:v>Orka</c:v>
          </c:tx>
          <c:spPr>
            <a:solidFill>
              <a:srgbClr val="008AAC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Data'!$E$4:$AK$4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1952.744708175202</c:v>
                </c:pt>
                <c:pt idx="5">
                  <c:v>2057.5282135832067</c:v>
                </c:pt>
                <c:pt idx="6">
                  <c:v>2113.0130601249293</c:v>
                </c:pt>
                <c:pt idx="7">
                  <c:v>2152.8562275053505</c:v>
                </c:pt>
                <c:pt idx="8">
                  <c:v>2146.4959611070444</c:v>
                </c:pt>
                <c:pt idx="9">
                  <c:v>2202.9770710792409</c:v>
                </c:pt>
                <c:pt idx="10">
                  <c:v>2185.1738631188432</c:v>
                </c:pt>
                <c:pt idx="11">
                  <c:v>2073.8383908938731</c:v>
                </c:pt>
                <c:pt idx="12">
                  <c:v>2183.7512394044129</c:v>
                </c:pt>
                <c:pt idx="13">
                  <c:v>2172.6708478951882</c:v>
                </c:pt>
                <c:pt idx="14">
                  <c:v>2271.5543018225458</c:v>
                </c:pt>
                <c:pt idx="15">
                  <c:v>2158.4741859872074</c:v>
                </c:pt>
                <c:pt idx="16">
                  <c:v>2221.7123351469513</c:v>
                </c:pt>
                <c:pt idx="17">
                  <c:v>2363.0011344644599</c:v>
                </c:pt>
                <c:pt idx="18">
                  <c:v>2234.8839363258271</c:v>
                </c:pt>
                <c:pt idx="19">
                  <c:v>2137.0026767468503</c:v>
                </c:pt>
                <c:pt idx="20">
                  <c:v>2026.6958714424197</c:v>
                </c:pt>
                <c:pt idx="21">
                  <c:v>1905.04654275758</c:v>
                </c:pt>
                <c:pt idx="22">
                  <c:v>1855.8864101550566</c:v>
                </c:pt>
                <c:pt idx="23">
                  <c:v>1820.5186083681342</c:v>
                </c:pt>
                <c:pt idx="24">
                  <c:v>1808.9098254393584</c:v>
                </c:pt>
                <c:pt idx="25">
                  <c:v>1853.7530265510982</c:v>
                </c:pt>
                <c:pt idx="26">
                  <c:v>1829.0066522105687</c:v>
                </c:pt>
                <c:pt idx="27">
                  <c:v>1870.2431305737434</c:v>
                </c:pt>
                <c:pt idx="28">
                  <c:v>1911.1675218903415</c:v>
                </c:pt>
                <c:pt idx="29">
                  <c:v>1853.9900835573321</c:v>
                </c:pt>
                <c:pt idx="30">
                  <c:v>1664.6206354784331</c:v>
                </c:pt>
                <c:pt idx="31">
                  <c:v>1764.044252217516</c:v>
                </c:pt>
                <c:pt idx="32">
                  <c:v>1819.3423273428343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8-40F0-A40F-B9167F8124B6}"/>
            </c:ext>
          </c:extLst>
        </c:ser>
        <c:ser>
          <c:idx val="1"/>
          <c:order val="2"/>
          <c:tx>
            <c:v>Iðnaður og efnanotkun</c:v>
          </c:tx>
          <c:spPr>
            <a:solidFill>
              <a:srgbClr val="FFD44B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Data'!$E$5:$AK$5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1866.9949329958663</c:v>
                </c:pt>
                <c:pt idx="20">
                  <c:v>1895.6047290242457</c:v>
                </c:pt>
                <c:pt idx="21">
                  <c:v>1825.9485266211648</c:v>
                </c:pt>
                <c:pt idx="22">
                  <c:v>1894.1079635972437</c:v>
                </c:pt>
                <c:pt idx="23">
                  <c:v>1942.4760463601924</c:v>
                </c:pt>
                <c:pt idx="24">
                  <c:v>1917.1142485098387</c:v>
                </c:pt>
                <c:pt idx="25">
                  <c:v>1965.7393459518466</c:v>
                </c:pt>
                <c:pt idx="26">
                  <c:v>1947.7582882023958</c:v>
                </c:pt>
                <c:pt idx="27">
                  <c:v>1994.093587231655</c:v>
                </c:pt>
                <c:pt idx="28">
                  <c:v>2035.2279434517427</c:v>
                </c:pt>
                <c:pt idx="29">
                  <c:v>2002.0725161428127</c:v>
                </c:pt>
                <c:pt idx="30">
                  <c:v>1977.2693388393482</c:v>
                </c:pt>
                <c:pt idx="31">
                  <c:v>2011.9213714823172</c:v>
                </c:pt>
                <c:pt idx="32">
                  <c:v>2016.7960708397557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98-40F0-A40F-B9167F8124B6}"/>
            </c:ext>
          </c:extLst>
        </c:ser>
        <c:ser>
          <c:idx val="2"/>
          <c:order val="3"/>
          <c:tx>
            <c:v>Landbúnaður</c:v>
          </c:tx>
          <c:spPr>
            <a:solidFill>
              <a:srgbClr val="855092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Data'!$E$6:$AK$6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98-40F0-A40F-B9167F8124B6}"/>
            </c:ext>
          </c:extLst>
        </c:ser>
        <c:ser>
          <c:idx val="4"/>
          <c:order val="4"/>
          <c:tx>
            <c:v>Úrgangur</c:v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Data'!$E$8:$AK$8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98-40F0-A40F-B9167F812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53128"/>
        <c:axId val="1044714616"/>
      </c:bar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Losun gróðurhúsalofttegunda (þús.</a:t>
                </a:r>
                <a:r>
                  <a:rPr lang="en-US" baseline="0"/>
                  <a:t> tonn CO</a:t>
                </a:r>
                <a:r>
                  <a:rPr lang="en-US" baseline="-25000"/>
                  <a:t>2</a:t>
                </a:r>
                <a:r>
                  <a:rPr lang="en-US" baseline="0"/>
                  <a:t>-íg.)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Orka</c:v>
          </c:tx>
          <c:spPr>
            <a:ln w="25400" cap="rnd">
              <a:solidFill>
                <a:srgbClr val="008AAC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Data'!$E$4:$AK$4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1952.744708175202</c:v>
                </c:pt>
                <c:pt idx="5">
                  <c:v>2057.5282135832067</c:v>
                </c:pt>
                <c:pt idx="6">
                  <c:v>2113.0130601249293</c:v>
                </c:pt>
                <c:pt idx="7">
                  <c:v>2152.8562275053505</c:v>
                </c:pt>
                <c:pt idx="8">
                  <c:v>2146.4959611070444</c:v>
                </c:pt>
                <c:pt idx="9">
                  <c:v>2202.9770710792409</c:v>
                </c:pt>
                <c:pt idx="10">
                  <c:v>2185.1738631188432</c:v>
                </c:pt>
                <c:pt idx="11">
                  <c:v>2073.8383908938731</c:v>
                </c:pt>
                <c:pt idx="12">
                  <c:v>2183.7512394044129</c:v>
                </c:pt>
                <c:pt idx="13">
                  <c:v>2172.6708478951882</c:v>
                </c:pt>
                <c:pt idx="14">
                  <c:v>2271.5543018225458</c:v>
                </c:pt>
                <c:pt idx="15">
                  <c:v>2158.4741859872074</c:v>
                </c:pt>
                <c:pt idx="16">
                  <c:v>2221.7123351469513</c:v>
                </c:pt>
                <c:pt idx="17">
                  <c:v>2363.0011344644599</c:v>
                </c:pt>
                <c:pt idx="18">
                  <c:v>2234.8839363258271</c:v>
                </c:pt>
                <c:pt idx="19">
                  <c:v>2137.0026767468503</c:v>
                </c:pt>
                <c:pt idx="20">
                  <c:v>2026.6958714424197</c:v>
                </c:pt>
                <c:pt idx="21">
                  <c:v>1905.04654275758</c:v>
                </c:pt>
                <c:pt idx="22">
                  <c:v>1855.8864101550566</c:v>
                </c:pt>
                <c:pt idx="23">
                  <c:v>1820.5186083681342</c:v>
                </c:pt>
                <c:pt idx="24">
                  <c:v>1808.9098254393584</c:v>
                </c:pt>
                <c:pt idx="25">
                  <c:v>1853.7530265510982</c:v>
                </c:pt>
                <c:pt idx="26">
                  <c:v>1829.0066522105687</c:v>
                </c:pt>
                <c:pt idx="27">
                  <c:v>1870.2431305737434</c:v>
                </c:pt>
                <c:pt idx="28">
                  <c:v>1911.1675218903415</c:v>
                </c:pt>
                <c:pt idx="29">
                  <c:v>1853.9900835573321</c:v>
                </c:pt>
                <c:pt idx="30">
                  <c:v>1664.6206354784331</c:v>
                </c:pt>
                <c:pt idx="31">
                  <c:v>1764.044252217516</c:v>
                </c:pt>
                <c:pt idx="32">
                  <c:v>1819.3423273428343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1-4C7A-8C18-A799162A8C63}"/>
            </c:ext>
          </c:extLst>
        </c:ser>
        <c:ser>
          <c:idx val="1"/>
          <c:order val="1"/>
          <c:tx>
            <c:v>Iðnaður og efnanotkun</c:v>
          </c:tx>
          <c:spPr>
            <a:ln w="25400" cap="rnd">
              <a:solidFill>
                <a:srgbClr val="FFD44B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Data'!$E$5:$AK$5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1866.9949329958663</c:v>
                </c:pt>
                <c:pt idx="20">
                  <c:v>1895.6047290242457</c:v>
                </c:pt>
                <c:pt idx="21">
                  <c:v>1825.9485266211648</c:v>
                </c:pt>
                <c:pt idx="22">
                  <c:v>1894.1079635972437</c:v>
                </c:pt>
                <c:pt idx="23">
                  <c:v>1942.4760463601924</c:v>
                </c:pt>
                <c:pt idx="24">
                  <c:v>1917.1142485098387</c:v>
                </c:pt>
                <c:pt idx="25">
                  <c:v>1965.7393459518466</c:v>
                </c:pt>
                <c:pt idx="26">
                  <c:v>1947.7582882023958</c:v>
                </c:pt>
                <c:pt idx="27">
                  <c:v>1994.093587231655</c:v>
                </c:pt>
                <c:pt idx="28">
                  <c:v>2035.2279434517427</c:v>
                </c:pt>
                <c:pt idx="29">
                  <c:v>2002.0725161428127</c:v>
                </c:pt>
                <c:pt idx="30">
                  <c:v>1977.2693388393482</c:v>
                </c:pt>
                <c:pt idx="31">
                  <c:v>2011.9213714823172</c:v>
                </c:pt>
                <c:pt idx="32">
                  <c:v>2016.7960708397557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1-4C7A-8C18-A799162A8C63}"/>
            </c:ext>
          </c:extLst>
        </c:ser>
        <c:ser>
          <c:idx val="2"/>
          <c:order val="2"/>
          <c:tx>
            <c:v>Landbúnaður</c:v>
          </c:tx>
          <c:spPr>
            <a:ln w="25400" cap="rnd">
              <a:solidFill>
                <a:srgbClr val="85509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Data'!$E$6:$AK$6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71-4C7A-8C18-A799162A8C63}"/>
            </c:ext>
          </c:extLst>
        </c:ser>
        <c:ser>
          <c:idx val="3"/>
          <c:order val="3"/>
          <c:tx>
            <c:v>Landnotkun og skógrækt (LULUCF)</c:v>
          </c:tx>
          <c:spPr>
            <a:ln w="25400" cap="rnd">
              <a:solidFill>
                <a:srgbClr val="68A200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Data'!$E$7:$AK$7</c:f>
              <c:numCache>
                <c:formatCode>0</c:formatCode>
                <c:ptCount val="33"/>
                <c:pt idx="0">
                  <c:v>7731.9775982412284</c:v>
                </c:pt>
                <c:pt idx="1">
                  <c:v>7739.3979566312819</c:v>
                </c:pt>
                <c:pt idx="2">
                  <c:v>7729.4182641289335</c:v>
                </c:pt>
                <c:pt idx="3">
                  <c:v>7738.6932752009525</c:v>
                </c:pt>
                <c:pt idx="4">
                  <c:v>7728.8987322618559</c:v>
                </c:pt>
                <c:pt idx="5">
                  <c:v>7714.9756582611935</c:v>
                </c:pt>
                <c:pt idx="6">
                  <c:v>7708.2142896919695</c:v>
                </c:pt>
                <c:pt idx="7">
                  <c:v>7703.5136527923596</c:v>
                </c:pt>
                <c:pt idx="8">
                  <c:v>7704.9653601001082</c:v>
                </c:pt>
                <c:pt idx="9">
                  <c:v>7711.6256002131795</c:v>
                </c:pt>
                <c:pt idx="10">
                  <c:v>7722.898227187</c:v>
                </c:pt>
                <c:pt idx="11">
                  <c:v>7732.7471676663808</c:v>
                </c:pt>
                <c:pt idx="12">
                  <c:v>7750.4559025906046</c:v>
                </c:pt>
                <c:pt idx="13">
                  <c:v>7746.7773778637229</c:v>
                </c:pt>
                <c:pt idx="14">
                  <c:v>7746.2011254354247</c:v>
                </c:pt>
                <c:pt idx="15">
                  <c:v>7745.9762440253562</c:v>
                </c:pt>
                <c:pt idx="16">
                  <c:v>7798.5372127211649</c:v>
                </c:pt>
                <c:pt idx="17">
                  <c:v>7700.2747971120243</c:v>
                </c:pt>
                <c:pt idx="18">
                  <c:v>7741.9116195473371</c:v>
                </c:pt>
                <c:pt idx="19">
                  <c:v>7785.7601698198168</c:v>
                </c:pt>
                <c:pt idx="20">
                  <c:v>7767.3487540486158</c:v>
                </c:pt>
                <c:pt idx="21">
                  <c:v>7747.2625234575435</c:v>
                </c:pt>
                <c:pt idx="22">
                  <c:v>7753.2772980530008</c:v>
                </c:pt>
                <c:pt idx="23">
                  <c:v>7753.7915214423783</c:v>
                </c:pt>
                <c:pt idx="24">
                  <c:v>7748.0129203167553</c:v>
                </c:pt>
                <c:pt idx="25">
                  <c:v>7739.2159532055402</c:v>
                </c:pt>
                <c:pt idx="26">
                  <c:v>7720.3272937839329</c:v>
                </c:pt>
                <c:pt idx="27">
                  <c:v>7693.1265864653978</c:v>
                </c:pt>
                <c:pt idx="28">
                  <c:v>7680.251944371128</c:v>
                </c:pt>
                <c:pt idx="29">
                  <c:v>7693.3661036372523</c:v>
                </c:pt>
                <c:pt idx="30">
                  <c:v>7701.6977654804423</c:v>
                </c:pt>
                <c:pt idx="31">
                  <c:v>7699.0368574365402</c:v>
                </c:pt>
                <c:pt idx="32">
                  <c:v>7757.0261112450144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71-4C7A-8C18-A799162A8C63}"/>
            </c:ext>
          </c:extLst>
        </c:ser>
        <c:ser>
          <c:idx val="4"/>
          <c:order val="4"/>
          <c:tx>
            <c:v>Úrgangur</c:v>
          </c:tx>
          <c:spPr>
            <a:ln w="2540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Data'!$E$8:$AK$8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71-4C7A-8C18-A799162A8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53128"/>
        <c:axId val="1044714616"/>
      </c:line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Orka</c:v>
          </c:tx>
          <c:spPr>
            <a:solidFill>
              <a:srgbClr val="008AAC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Data'!$E$4:$AK$4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1952.744708175202</c:v>
                </c:pt>
                <c:pt idx="5">
                  <c:v>2057.5282135832067</c:v>
                </c:pt>
                <c:pt idx="6">
                  <c:v>2113.0130601249293</c:v>
                </c:pt>
                <c:pt idx="7">
                  <c:v>2152.8562275053505</c:v>
                </c:pt>
                <c:pt idx="8">
                  <c:v>2146.4959611070444</c:v>
                </c:pt>
                <c:pt idx="9">
                  <c:v>2202.9770710792409</c:v>
                </c:pt>
                <c:pt idx="10">
                  <c:v>2185.1738631188432</c:v>
                </c:pt>
                <c:pt idx="11">
                  <c:v>2073.8383908938731</c:v>
                </c:pt>
                <c:pt idx="12">
                  <c:v>2183.7512394044129</c:v>
                </c:pt>
                <c:pt idx="13">
                  <c:v>2172.6708478951882</c:v>
                </c:pt>
                <c:pt idx="14">
                  <c:v>2271.5543018225458</c:v>
                </c:pt>
                <c:pt idx="15">
                  <c:v>2158.4741859872074</c:v>
                </c:pt>
                <c:pt idx="16">
                  <c:v>2221.7123351469513</c:v>
                </c:pt>
                <c:pt idx="17">
                  <c:v>2363.0011344644599</c:v>
                </c:pt>
                <c:pt idx="18">
                  <c:v>2234.8839363258271</c:v>
                </c:pt>
                <c:pt idx="19">
                  <c:v>2137.0026767468503</c:v>
                </c:pt>
                <c:pt idx="20">
                  <c:v>2026.6958714424197</c:v>
                </c:pt>
                <c:pt idx="21">
                  <c:v>1905.04654275758</c:v>
                </c:pt>
                <c:pt idx="22">
                  <c:v>1855.8864101550566</c:v>
                </c:pt>
                <c:pt idx="23">
                  <c:v>1820.5186083681342</c:v>
                </c:pt>
                <c:pt idx="24">
                  <c:v>1808.9098254393584</c:v>
                </c:pt>
                <c:pt idx="25">
                  <c:v>1853.7530265510982</c:v>
                </c:pt>
                <c:pt idx="26">
                  <c:v>1829.0066522105687</c:v>
                </c:pt>
                <c:pt idx="27">
                  <c:v>1870.2431305737434</c:v>
                </c:pt>
                <c:pt idx="28">
                  <c:v>1911.1675218903415</c:v>
                </c:pt>
                <c:pt idx="29">
                  <c:v>1853.9900835573321</c:v>
                </c:pt>
                <c:pt idx="30">
                  <c:v>1664.6206354784331</c:v>
                </c:pt>
                <c:pt idx="31">
                  <c:v>1764.044252217516</c:v>
                </c:pt>
                <c:pt idx="32">
                  <c:v>1819.3423273428343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C-4136-BCB2-26C88F33DAE0}"/>
            </c:ext>
          </c:extLst>
        </c:ser>
        <c:ser>
          <c:idx val="1"/>
          <c:order val="1"/>
          <c:tx>
            <c:v>Iðnaður og efnanotkun</c:v>
          </c:tx>
          <c:spPr>
            <a:solidFill>
              <a:srgbClr val="FFD44B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Data'!$E$5:$AK$5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1866.9949329958663</c:v>
                </c:pt>
                <c:pt idx="20">
                  <c:v>1895.6047290242457</c:v>
                </c:pt>
                <c:pt idx="21">
                  <c:v>1825.9485266211648</c:v>
                </c:pt>
                <c:pt idx="22">
                  <c:v>1894.1079635972437</c:v>
                </c:pt>
                <c:pt idx="23">
                  <c:v>1942.4760463601924</c:v>
                </c:pt>
                <c:pt idx="24">
                  <c:v>1917.1142485098387</c:v>
                </c:pt>
                <c:pt idx="25">
                  <c:v>1965.7393459518466</c:v>
                </c:pt>
                <c:pt idx="26">
                  <c:v>1947.7582882023958</c:v>
                </c:pt>
                <c:pt idx="27">
                  <c:v>1994.093587231655</c:v>
                </c:pt>
                <c:pt idx="28">
                  <c:v>2035.2279434517427</c:v>
                </c:pt>
                <c:pt idx="29">
                  <c:v>2002.0725161428127</c:v>
                </c:pt>
                <c:pt idx="30">
                  <c:v>1977.2693388393482</c:v>
                </c:pt>
                <c:pt idx="31">
                  <c:v>2011.9213714823172</c:v>
                </c:pt>
                <c:pt idx="32">
                  <c:v>2016.7960708397557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C-4136-BCB2-26C88F33DAE0}"/>
            </c:ext>
          </c:extLst>
        </c:ser>
        <c:ser>
          <c:idx val="2"/>
          <c:order val="2"/>
          <c:tx>
            <c:v>Landbúnaður</c:v>
          </c:tx>
          <c:spPr>
            <a:solidFill>
              <a:srgbClr val="855092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Data'!$E$6:$AK$6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C-4136-BCB2-26C88F33DAE0}"/>
            </c:ext>
          </c:extLst>
        </c:ser>
        <c:ser>
          <c:idx val="4"/>
          <c:order val="3"/>
          <c:tx>
            <c:v>Úrgangur</c:v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Data'!$E$8:$AK$8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7C-4136-BCB2-26C88F33D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53128"/>
        <c:axId val="1044714616"/>
      </c:bar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Losun gróðurhúsalofttegunda (þús.</a:t>
                </a:r>
                <a:r>
                  <a:rPr lang="en-US" baseline="0"/>
                  <a:t> tonn CO</a:t>
                </a:r>
                <a:r>
                  <a:rPr lang="en-US" baseline="-25000"/>
                  <a:t>2</a:t>
                </a:r>
                <a:r>
                  <a:rPr lang="en-US" baseline="0"/>
                  <a:t>-íg.)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Orka</c:v>
          </c:tx>
          <c:spPr>
            <a:ln w="25400" cap="rnd">
              <a:solidFill>
                <a:srgbClr val="008AAC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Data'!$E$4:$AK$4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1952.744708175202</c:v>
                </c:pt>
                <c:pt idx="5">
                  <c:v>2057.5282135832067</c:v>
                </c:pt>
                <c:pt idx="6">
                  <c:v>2113.0130601249293</c:v>
                </c:pt>
                <c:pt idx="7">
                  <c:v>2152.8562275053505</c:v>
                </c:pt>
                <c:pt idx="8">
                  <c:v>2146.4959611070444</c:v>
                </c:pt>
                <c:pt idx="9">
                  <c:v>2202.9770710792409</c:v>
                </c:pt>
                <c:pt idx="10">
                  <c:v>2185.1738631188432</c:v>
                </c:pt>
                <c:pt idx="11">
                  <c:v>2073.8383908938731</c:v>
                </c:pt>
                <c:pt idx="12">
                  <c:v>2183.7512394044129</c:v>
                </c:pt>
                <c:pt idx="13">
                  <c:v>2172.6708478951882</c:v>
                </c:pt>
                <c:pt idx="14">
                  <c:v>2271.5543018225458</c:v>
                </c:pt>
                <c:pt idx="15">
                  <c:v>2158.4741859872074</c:v>
                </c:pt>
                <c:pt idx="16">
                  <c:v>2221.7123351469513</c:v>
                </c:pt>
                <c:pt idx="17">
                  <c:v>2363.0011344644599</c:v>
                </c:pt>
                <c:pt idx="18">
                  <c:v>2234.8839363258271</c:v>
                </c:pt>
                <c:pt idx="19">
                  <c:v>2137.0026767468503</c:v>
                </c:pt>
                <c:pt idx="20">
                  <c:v>2026.6958714424197</c:v>
                </c:pt>
                <c:pt idx="21">
                  <c:v>1905.04654275758</c:v>
                </c:pt>
                <c:pt idx="22">
                  <c:v>1855.8864101550566</c:v>
                </c:pt>
                <c:pt idx="23">
                  <c:v>1820.5186083681342</c:v>
                </c:pt>
                <c:pt idx="24">
                  <c:v>1808.9098254393584</c:v>
                </c:pt>
                <c:pt idx="25">
                  <c:v>1853.7530265510982</c:v>
                </c:pt>
                <c:pt idx="26">
                  <c:v>1829.0066522105687</c:v>
                </c:pt>
                <c:pt idx="27">
                  <c:v>1870.2431305737434</c:v>
                </c:pt>
                <c:pt idx="28">
                  <c:v>1911.1675218903415</c:v>
                </c:pt>
                <c:pt idx="29">
                  <c:v>1853.9900835573321</c:v>
                </c:pt>
                <c:pt idx="30">
                  <c:v>1664.6206354784331</c:v>
                </c:pt>
                <c:pt idx="31">
                  <c:v>1764.044252217516</c:v>
                </c:pt>
                <c:pt idx="32">
                  <c:v>1819.3423273428343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A-4A19-8D92-9FDA10663350}"/>
            </c:ext>
          </c:extLst>
        </c:ser>
        <c:ser>
          <c:idx val="1"/>
          <c:order val="1"/>
          <c:tx>
            <c:v>Iðnaður og efnanotkun</c:v>
          </c:tx>
          <c:spPr>
            <a:ln w="25400" cap="rnd">
              <a:solidFill>
                <a:srgbClr val="FFD44B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Data'!$E$5:$AK$5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1866.9949329958663</c:v>
                </c:pt>
                <c:pt idx="20">
                  <c:v>1895.6047290242457</c:v>
                </c:pt>
                <c:pt idx="21">
                  <c:v>1825.9485266211648</c:v>
                </c:pt>
                <c:pt idx="22">
                  <c:v>1894.1079635972437</c:v>
                </c:pt>
                <c:pt idx="23">
                  <c:v>1942.4760463601924</c:v>
                </c:pt>
                <c:pt idx="24">
                  <c:v>1917.1142485098387</c:v>
                </c:pt>
                <c:pt idx="25">
                  <c:v>1965.7393459518466</c:v>
                </c:pt>
                <c:pt idx="26">
                  <c:v>1947.7582882023958</c:v>
                </c:pt>
                <c:pt idx="27">
                  <c:v>1994.093587231655</c:v>
                </c:pt>
                <c:pt idx="28">
                  <c:v>2035.2279434517427</c:v>
                </c:pt>
                <c:pt idx="29">
                  <c:v>2002.0725161428127</c:v>
                </c:pt>
                <c:pt idx="30">
                  <c:v>1977.2693388393482</c:v>
                </c:pt>
                <c:pt idx="31">
                  <c:v>2011.9213714823172</c:v>
                </c:pt>
                <c:pt idx="32">
                  <c:v>2016.7960708397557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A-4A19-8D92-9FDA10663350}"/>
            </c:ext>
          </c:extLst>
        </c:ser>
        <c:ser>
          <c:idx val="2"/>
          <c:order val="2"/>
          <c:tx>
            <c:v>Landbúnaður</c:v>
          </c:tx>
          <c:spPr>
            <a:ln w="25400" cap="rnd">
              <a:solidFill>
                <a:srgbClr val="85509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Data'!$E$6:$AK$6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A-4A19-8D92-9FDA10663350}"/>
            </c:ext>
          </c:extLst>
        </c:ser>
        <c:ser>
          <c:idx val="4"/>
          <c:order val="3"/>
          <c:tx>
            <c:v>Úrgangur</c:v>
          </c:tx>
          <c:spPr>
            <a:ln w="2540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Data'!$E$8:$AK$8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7A-4A19-8D92-9FDA1066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53128"/>
        <c:axId val="1044714616"/>
      </c:line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Data'!$A$17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Data'!$E$17:$AK$17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4-4092-B7C2-20515E8CA43E}"/>
            </c:ext>
          </c:extLst>
        </c:ser>
        <c:ser>
          <c:idx val="0"/>
          <c:order val="1"/>
          <c:tx>
            <c:strRef>
              <c:f>'Talnagögn | Numerical Data'!$A$14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Data'!$E$14:$AK$14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4-4092-B7C2-20515E8CA43E}"/>
            </c:ext>
          </c:extLst>
        </c:ser>
        <c:ser>
          <c:idx val="1"/>
          <c:order val="2"/>
          <c:tx>
            <c:strRef>
              <c:f>'Talnagögn | Numerical Data'!$A$15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Data'!$E$15:$AK$15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14-4092-B7C2-20515E8CA43E}"/>
            </c:ext>
          </c:extLst>
        </c:ser>
        <c:ser>
          <c:idx val="5"/>
          <c:order val="3"/>
          <c:tx>
            <c:strRef>
              <c:f>'Talnagögn | Numerical Data'!$A$19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Data'!$E$19:$AK$19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4-4092-B7C2-20515E8CA43E}"/>
            </c:ext>
          </c:extLst>
        </c:ser>
        <c:ser>
          <c:idx val="4"/>
          <c:order val="4"/>
          <c:tx>
            <c:strRef>
              <c:f>'Talnagögn | Numerical Data'!$A$18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Data'!$E$18:$AK$18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14-4092-B7C2-20515E8CA43E}"/>
            </c:ext>
          </c:extLst>
        </c:ser>
        <c:ser>
          <c:idx val="2"/>
          <c:order val="5"/>
          <c:tx>
            <c:strRef>
              <c:f>'Talnagögn | Numerical Data'!$A$16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Data'!$E$16:$AK$16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14-4092-B7C2-20515E8CA43E}"/>
            </c:ext>
          </c:extLst>
        </c:ser>
        <c:ser>
          <c:idx val="6"/>
          <c:order val="6"/>
          <c:tx>
            <c:strRef>
              <c:f>'Talnagögn | Numerical Data'!$A$20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Data'!$E$20:$AK$20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14-4092-B7C2-20515E8CA43E}"/>
            </c:ext>
          </c:extLst>
        </c:ser>
        <c:ser>
          <c:idx val="7"/>
          <c:order val="7"/>
          <c:tx>
            <c:strRef>
              <c:f>'Losun | Emissions'!$A$150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1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Data'!$E$21:$AK$21</c:f>
              <c:numCache>
                <c:formatCode>0</c:formatCode>
                <c:ptCount val="33"/>
                <c:pt idx="0">
                  <c:v>595.91848307967621</c:v>
                </c:pt>
                <c:pt idx="1">
                  <c:v>500.38834141622056</c:v>
                </c:pt>
                <c:pt idx="2">
                  <c:v>545.3552692476278</c:v>
                </c:pt>
                <c:pt idx="3">
                  <c:v>574.62028732790941</c:v>
                </c:pt>
                <c:pt idx="4">
                  <c:v>545.59731620982075</c:v>
                </c:pt>
                <c:pt idx="5">
                  <c:v>586.05210439833536</c:v>
                </c:pt>
                <c:pt idx="6">
                  <c:v>658.8259712447948</c:v>
                </c:pt>
                <c:pt idx="7">
                  <c:v>698.96020954327741</c:v>
                </c:pt>
                <c:pt idx="8">
                  <c:v>694.54514453392176</c:v>
                </c:pt>
                <c:pt idx="9">
                  <c:v>733.1251851881907</c:v>
                </c:pt>
                <c:pt idx="10">
                  <c:v>662.03751487601039</c:v>
                </c:pt>
                <c:pt idx="11">
                  <c:v>696.52558496453821</c:v>
                </c:pt>
                <c:pt idx="12">
                  <c:v>667.56823488815826</c:v>
                </c:pt>
                <c:pt idx="13">
                  <c:v>615.45123639915164</c:v>
                </c:pt>
                <c:pt idx="14">
                  <c:v>694.82312123456632</c:v>
                </c:pt>
                <c:pt idx="15">
                  <c:v>647.5479309086877</c:v>
                </c:pt>
                <c:pt idx="16">
                  <c:v>675.77772056010963</c:v>
                </c:pt>
                <c:pt idx="17">
                  <c:v>675.18798394737587</c:v>
                </c:pt>
                <c:pt idx="18">
                  <c:v>619.42656796302981</c:v>
                </c:pt>
                <c:pt idx="19">
                  <c:v>459.88123609020477</c:v>
                </c:pt>
                <c:pt idx="20">
                  <c:v>422.03308475898666</c:v>
                </c:pt>
                <c:pt idx="21">
                  <c:v>432.58072765945144</c:v>
                </c:pt>
                <c:pt idx="22">
                  <c:v>390.68807063430904</c:v>
                </c:pt>
                <c:pt idx="23">
                  <c:v>403.18580089775242</c:v>
                </c:pt>
                <c:pt idx="24">
                  <c:v>387.30044129960697</c:v>
                </c:pt>
                <c:pt idx="25">
                  <c:v>406.5626853910162</c:v>
                </c:pt>
                <c:pt idx="26">
                  <c:v>440.74392908445316</c:v>
                </c:pt>
                <c:pt idx="27">
                  <c:v>415.64121097616498</c:v>
                </c:pt>
                <c:pt idx="28">
                  <c:v>424.83497931565398</c:v>
                </c:pt>
                <c:pt idx="29">
                  <c:v>418.71460775407468</c:v>
                </c:pt>
                <c:pt idx="30">
                  <c:v>356.71063265840257</c:v>
                </c:pt>
                <c:pt idx="31">
                  <c:v>330.13143845210288</c:v>
                </c:pt>
                <c:pt idx="32">
                  <c:v>366.8228153468408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14-4092-B7C2-20515E8C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180616"/>
        <c:axId val="335206904"/>
      </c:barChart>
      <c:catAx>
        <c:axId val="457180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206904"/>
        <c:crosses val="autoZero"/>
        <c:auto val="1"/>
        <c:lblAlgn val="ctr"/>
        <c:lblOffset val="100"/>
        <c:noMultiLvlLbl val="0"/>
      </c:catAx>
      <c:valAx>
        <c:axId val="33520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gróðurhúsalofttegunda</a:t>
                </a:r>
                <a:r>
                  <a:rPr lang="is-IS" baseline="0"/>
                  <a:t> (þús. tonn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1.3229166666666667E-2"/>
              <c:y val="7.36340277777777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8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'Talnagögn | Numerical Data'!$A$17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Data'!$E$17:$AK$17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2-4199-B61A-DE91FBCFB019}"/>
            </c:ext>
          </c:extLst>
        </c:ser>
        <c:ser>
          <c:idx val="0"/>
          <c:order val="1"/>
          <c:tx>
            <c:strRef>
              <c:f>'Talnagögn | Numerical Data'!$A$14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Data'!$E$14:$AK$14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E2-4199-B61A-DE91FBCFB019}"/>
            </c:ext>
          </c:extLst>
        </c:ser>
        <c:ser>
          <c:idx val="1"/>
          <c:order val="2"/>
          <c:tx>
            <c:strRef>
              <c:f>'Talnagögn | Numerical Data'!$A$15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Data'!$E$15:$AK$15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E2-4199-B61A-DE91FBCFB019}"/>
            </c:ext>
          </c:extLst>
        </c:ser>
        <c:ser>
          <c:idx val="5"/>
          <c:order val="3"/>
          <c:tx>
            <c:strRef>
              <c:f>'Talnagögn | Numerical Data'!$A$19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Data'!$E$19:$AK$19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E2-4199-B61A-DE91FBCFB019}"/>
            </c:ext>
          </c:extLst>
        </c:ser>
        <c:ser>
          <c:idx val="4"/>
          <c:order val="4"/>
          <c:tx>
            <c:strRef>
              <c:f>'Talnagögn | Numerical Data'!$A$18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Data'!$E$18:$AK$18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E2-4199-B61A-DE91FBCFB019}"/>
            </c:ext>
          </c:extLst>
        </c:ser>
        <c:ser>
          <c:idx val="2"/>
          <c:order val="5"/>
          <c:tx>
            <c:strRef>
              <c:f>'Talnagögn | Numerical Data'!$A$16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Data'!$E$16:$AK$16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E2-4199-B61A-DE91FBCFB019}"/>
            </c:ext>
          </c:extLst>
        </c:ser>
        <c:ser>
          <c:idx val="6"/>
          <c:order val="6"/>
          <c:tx>
            <c:strRef>
              <c:f>'Talnagögn | Numerical Data'!$A$20</c:f>
              <c:strCache>
                <c:ptCount val="1"/>
                <c:pt idx="0">
                  <c:v>Úrgangur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Data'!$E$20:$AK$20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E2-4199-B61A-DE91FBCFB019}"/>
            </c:ext>
          </c:extLst>
        </c:ser>
        <c:ser>
          <c:idx val="7"/>
          <c:order val="7"/>
          <c:tx>
            <c:strRef>
              <c:f>'Losun | Emissions'!$A$150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accent1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Data'!$E$21:$AK$21</c:f>
              <c:numCache>
                <c:formatCode>0</c:formatCode>
                <c:ptCount val="33"/>
                <c:pt idx="0">
                  <c:v>595.91848307967621</c:v>
                </c:pt>
                <c:pt idx="1">
                  <c:v>500.38834141622056</c:v>
                </c:pt>
                <c:pt idx="2">
                  <c:v>545.3552692476278</c:v>
                </c:pt>
                <c:pt idx="3">
                  <c:v>574.62028732790941</c:v>
                </c:pt>
                <c:pt idx="4">
                  <c:v>545.59731620982075</c:v>
                </c:pt>
                <c:pt idx="5">
                  <c:v>586.05210439833536</c:v>
                </c:pt>
                <c:pt idx="6">
                  <c:v>658.8259712447948</c:v>
                </c:pt>
                <c:pt idx="7">
                  <c:v>698.96020954327741</c:v>
                </c:pt>
                <c:pt idx="8">
                  <c:v>694.54514453392176</c:v>
                </c:pt>
                <c:pt idx="9">
                  <c:v>733.1251851881907</c:v>
                </c:pt>
                <c:pt idx="10">
                  <c:v>662.03751487601039</c:v>
                </c:pt>
                <c:pt idx="11">
                  <c:v>696.52558496453821</c:v>
                </c:pt>
                <c:pt idx="12">
                  <c:v>667.56823488815826</c:v>
                </c:pt>
                <c:pt idx="13">
                  <c:v>615.45123639915164</c:v>
                </c:pt>
                <c:pt idx="14">
                  <c:v>694.82312123456632</c:v>
                </c:pt>
                <c:pt idx="15">
                  <c:v>647.5479309086877</c:v>
                </c:pt>
                <c:pt idx="16">
                  <c:v>675.77772056010963</c:v>
                </c:pt>
                <c:pt idx="17">
                  <c:v>675.18798394737587</c:v>
                </c:pt>
                <c:pt idx="18">
                  <c:v>619.42656796302981</c:v>
                </c:pt>
                <c:pt idx="19">
                  <c:v>459.88123609020477</c:v>
                </c:pt>
                <c:pt idx="20">
                  <c:v>422.03308475898666</c:v>
                </c:pt>
                <c:pt idx="21">
                  <c:v>432.58072765945144</c:v>
                </c:pt>
                <c:pt idx="22">
                  <c:v>390.68807063430904</c:v>
                </c:pt>
                <c:pt idx="23">
                  <c:v>403.18580089775242</c:v>
                </c:pt>
                <c:pt idx="24">
                  <c:v>387.30044129960697</c:v>
                </c:pt>
                <c:pt idx="25">
                  <c:v>406.5626853910162</c:v>
                </c:pt>
                <c:pt idx="26">
                  <c:v>440.74392908445316</c:v>
                </c:pt>
                <c:pt idx="27">
                  <c:v>415.64121097616498</c:v>
                </c:pt>
                <c:pt idx="28">
                  <c:v>424.83497931565398</c:v>
                </c:pt>
                <c:pt idx="29">
                  <c:v>418.71460775407468</c:v>
                </c:pt>
                <c:pt idx="30">
                  <c:v>356.71063265840257</c:v>
                </c:pt>
                <c:pt idx="31">
                  <c:v>330.13143845210288</c:v>
                </c:pt>
                <c:pt idx="32">
                  <c:v>366.8228153468408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E2-4199-B61A-DE91FBCF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180616"/>
        <c:axId val="335206904"/>
      </c:lineChart>
      <c:catAx>
        <c:axId val="457180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206904"/>
        <c:crosses val="autoZero"/>
        <c:auto val="1"/>
        <c:lblAlgn val="ctr"/>
        <c:lblOffset val="100"/>
        <c:noMultiLvlLbl val="0"/>
      </c:catAx>
      <c:valAx>
        <c:axId val="33520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is-I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is-I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8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Íslands</a:t>
            </a:r>
          </a:p>
          <a:p>
            <a:pPr>
              <a:defRPr/>
            </a:pPr>
            <a:r>
              <a:rPr lang="is-IS"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  <a:p>
            <a:pPr>
              <a:defRPr/>
            </a:pPr>
            <a:r>
              <a:rPr lang="is-IS" sz="12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án </a:t>
            </a:r>
            <a:r>
              <a:rPr lang="is-IS" sz="105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LULUCF</a:t>
            </a:r>
          </a:p>
        </c:rich>
      </c:tx>
      <c:layout>
        <c:manualLayout>
          <c:xMode val="edge"/>
          <c:yMode val="edge"/>
          <c:x val="0.40525299479166665"/>
          <c:y val="0.4028870370370370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7234449372056"/>
          <c:y val="6.2542639452881091E-2"/>
          <c:w val="0.5243279903324034"/>
          <c:h val="0.847114790999949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A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69-439D-8CAA-E45903D697AD}"/>
              </c:ext>
            </c:extLst>
          </c:dPt>
          <c:dPt>
            <c:idx val="1"/>
            <c:bubble3D val="0"/>
            <c:spPr>
              <a:solidFill>
                <a:srgbClr val="FFD4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69-439D-8CAA-E45903D697AD}"/>
              </c:ext>
            </c:extLst>
          </c:dPt>
          <c:dPt>
            <c:idx val="2"/>
            <c:bubble3D val="0"/>
            <c:spPr>
              <a:solidFill>
                <a:srgbClr val="85509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69-439D-8CAA-E45903D697AD}"/>
              </c:ext>
            </c:extLst>
          </c:dPt>
          <c:dPt>
            <c:idx val="3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69-439D-8CAA-E45903D697AD}"/>
              </c:ext>
            </c:extLst>
          </c:dPt>
          <c:dLbls>
            <c:dLbl>
              <c:idx val="0"/>
              <c:layout>
                <c:manualLayout>
                  <c:x val="-0.28146256510416667"/>
                  <c:y val="0.1115015046296296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2E5444-D045-4967-A116-D173F4B5BB92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2BFA168E-3233-4803-B00B-13990E658939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53DBEDAD-EA1B-4659-BBAB-188B0F13124B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3216839907443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B69-439D-8CAA-E45903D697AD}"/>
                </c:ext>
              </c:extLst>
            </c:dLbl>
            <c:dLbl>
              <c:idx val="1"/>
              <c:layout>
                <c:manualLayout>
                  <c:x val="-0.198126953125"/>
                  <c:y val="-9.723460648148148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71C5BB-9C84-4F63-804E-762D55E7A449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46662C37-EEE3-4A28-863E-B3C5E196814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7A35FD79-CDA5-4D4A-89ED-114A0C33BAF6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291888020833335"/>
                      <c:h val="0.184365277777777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B69-439D-8CAA-E45903D697AD}"/>
                </c:ext>
              </c:extLst>
            </c:dLbl>
            <c:dLbl>
              <c:idx val="2"/>
              <c:layout>
                <c:manualLayout>
                  <c:x val="0.211878125"/>
                  <c:y val="-0.1082732638888889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06CD64-816C-4A6E-B198-B53272107E6D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1DE72933-C415-4FDC-933D-900DE58F313E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D3F4A2C-636C-4549-93C3-BB976AF9C64A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915952100103958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B69-439D-8CAA-E45903D697AD}"/>
                </c:ext>
              </c:extLst>
            </c:dLbl>
            <c:dLbl>
              <c:idx val="3"/>
              <c:layout>
                <c:manualLayout>
                  <c:x val="0.21424212239583335"/>
                  <c:y val="0.16458229166666655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C53C4E-9392-47A7-99CB-0D46ADB08952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AB88BE49-91BC-4E2F-B159-078A9B5441C7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4490BD91-37FD-4D5D-8D9B-6F4A92F526CF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399500180069312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B69-439D-8CAA-E45903D697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Emissions'!$A$19:$A$22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'Losun | Emissions'!$B$19:$B$22</c:f>
              <c:numCache>
                <c:formatCode>0</c:formatCode>
                <c:ptCount val="4"/>
                <c:pt idx="0">
                  <c:v>1819.3423273428343</c:v>
                </c:pt>
                <c:pt idx="1">
                  <c:v>2016.7960708397557</c:v>
                </c:pt>
                <c:pt idx="2">
                  <c:v>596.26381448560176</c:v>
                </c:pt>
                <c:pt idx="3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69-439D-8CAA-E45903D6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5143229166666"/>
          <c:y val="3.2337962962962964E-2"/>
          <c:w val="0.87915846354166671"/>
          <c:h val="0.7855039351851851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Data'!$B$7</c:f>
              <c:strCache>
                <c:ptCount val="1"/>
                <c:pt idx="0">
                  <c:v>Land use, Land-Use Change and Forestry (LULUCF)</c:v>
                </c:pt>
              </c:strCache>
            </c:strRef>
          </c:tx>
          <c:spPr>
            <a:solidFill>
              <a:srgbClr val="68A200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Data'!$E$7:$AK$7</c:f>
              <c:numCache>
                <c:formatCode>0</c:formatCode>
                <c:ptCount val="33"/>
                <c:pt idx="0">
                  <c:v>7731.9775982412284</c:v>
                </c:pt>
                <c:pt idx="1">
                  <c:v>7739.3979566312819</c:v>
                </c:pt>
                <c:pt idx="2">
                  <c:v>7729.4182641289335</c:v>
                </c:pt>
                <c:pt idx="3">
                  <c:v>7738.6932752009525</c:v>
                </c:pt>
                <c:pt idx="4">
                  <c:v>7728.8987322618559</c:v>
                </c:pt>
                <c:pt idx="5">
                  <c:v>7714.9756582611935</c:v>
                </c:pt>
                <c:pt idx="6">
                  <c:v>7708.2142896919695</c:v>
                </c:pt>
                <c:pt idx="7">
                  <c:v>7703.5136527923596</c:v>
                </c:pt>
                <c:pt idx="8">
                  <c:v>7704.9653601001082</c:v>
                </c:pt>
                <c:pt idx="9">
                  <c:v>7711.6256002131795</c:v>
                </c:pt>
                <c:pt idx="10">
                  <c:v>7722.898227187</c:v>
                </c:pt>
                <c:pt idx="11">
                  <c:v>7732.7471676663808</c:v>
                </c:pt>
                <c:pt idx="12">
                  <c:v>7750.4559025906046</c:v>
                </c:pt>
                <c:pt idx="13">
                  <c:v>7746.7773778637229</c:v>
                </c:pt>
                <c:pt idx="14">
                  <c:v>7746.2011254354247</c:v>
                </c:pt>
                <c:pt idx="15">
                  <c:v>7745.9762440253562</c:v>
                </c:pt>
                <c:pt idx="16">
                  <c:v>7798.5372127211649</c:v>
                </c:pt>
                <c:pt idx="17">
                  <c:v>7700.2747971120243</c:v>
                </c:pt>
                <c:pt idx="18">
                  <c:v>7741.9116195473371</c:v>
                </c:pt>
                <c:pt idx="19">
                  <c:v>7785.7601698198168</c:v>
                </c:pt>
                <c:pt idx="20">
                  <c:v>7767.3487540486158</c:v>
                </c:pt>
                <c:pt idx="21">
                  <c:v>7747.2625234575435</c:v>
                </c:pt>
                <c:pt idx="22">
                  <c:v>7753.2772980530008</c:v>
                </c:pt>
                <c:pt idx="23">
                  <c:v>7753.7915214423783</c:v>
                </c:pt>
                <c:pt idx="24">
                  <c:v>7748.0129203167553</c:v>
                </c:pt>
                <c:pt idx="25">
                  <c:v>7739.2159532055402</c:v>
                </c:pt>
                <c:pt idx="26">
                  <c:v>7720.3272937839329</c:v>
                </c:pt>
                <c:pt idx="27">
                  <c:v>7693.1265864653978</c:v>
                </c:pt>
                <c:pt idx="28">
                  <c:v>7680.251944371128</c:v>
                </c:pt>
                <c:pt idx="29">
                  <c:v>7693.3661036372523</c:v>
                </c:pt>
                <c:pt idx="30">
                  <c:v>7701.6977654804423</c:v>
                </c:pt>
                <c:pt idx="31">
                  <c:v>7699.0368574365402</c:v>
                </c:pt>
                <c:pt idx="32">
                  <c:v>7757.0261112450144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E-4B37-9580-0802634797C3}"/>
            </c:ext>
          </c:extLst>
        </c:ser>
        <c:ser>
          <c:idx val="0"/>
          <c:order val="1"/>
          <c:tx>
            <c:strRef>
              <c:f>'Talnagögn | Numerical Data'!$B$4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8AAC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Data'!$E$4:$AK$4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1952.744708175202</c:v>
                </c:pt>
                <c:pt idx="5">
                  <c:v>2057.5282135832067</c:v>
                </c:pt>
                <c:pt idx="6">
                  <c:v>2113.0130601249293</c:v>
                </c:pt>
                <c:pt idx="7">
                  <c:v>2152.8562275053505</c:v>
                </c:pt>
                <c:pt idx="8">
                  <c:v>2146.4959611070444</c:v>
                </c:pt>
                <c:pt idx="9">
                  <c:v>2202.9770710792409</c:v>
                </c:pt>
                <c:pt idx="10">
                  <c:v>2185.1738631188432</c:v>
                </c:pt>
                <c:pt idx="11">
                  <c:v>2073.8383908938731</c:v>
                </c:pt>
                <c:pt idx="12">
                  <c:v>2183.7512394044129</c:v>
                </c:pt>
                <c:pt idx="13">
                  <c:v>2172.6708478951882</c:v>
                </c:pt>
                <c:pt idx="14">
                  <c:v>2271.5543018225458</c:v>
                </c:pt>
                <c:pt idx="15">
                  <c:v>2158.4741859872074</c:v>
                </c:pt>
                <c:pt idx="16">
                  <c:v>2221.7123351469513</c:v>
                </c:pt>
                <c:pt idx="17">
                  <c:v>2363.0011344644599</c:v>
                </c:pt>
                <c:pt idx="18">
                  <c:v>2234.8839363258271</c:v>
                </c:pt>
                <c:pt idx="19">
                  <c:v>2137.0026767468503</c:v>
                </c:pt>
                <c:pt idx="20">
                  <c:v>2026.6958714424197</c:v>
                </c:pt>
                <c:pt idx="21">
                  <c:v>1905.04654275758</c:v>
                </c:pt>
                <c:pt idx="22">
                  <c:v>1855.8864101550566</c:v>
                </c:pt>
                <c:pt idx="23">
                  <c:v>1820.5186083681342</c:v>
                </c:pt>
                <c:pt idx="24">
                  <c:v>1808.9098254393584</c:v>
                </c:pt>
                <c:pt idx="25">
                  <c:v>1853.7530265510982</c:v>
                </c:pt>
                <c:pt idx="26">
                  <c:v>1829.0066522105687</c:v>
                </c:pt>
                <c:pt idx="27">
                  <c:v>1870.2431305737434</c:v>
                </c:pt>
                <c:pt idx="28">
                  <c:v>1911.1675218903415</c:v>
                </c:pt>
                <c:pt idx="29">
                  <c:v>1853.9900835573321</c:v>
                </c:pt>
                <c:pt idx="30">
                  <c:v>1664.6206354784331</c:v>
                </c:pt>
                <c:pt idx="31">
                  <c:v>1764.044252217516</c:v>
                </c:pt>
                <c:pt idx="32">
                  <c:v>1819.3423273428343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E-4B37-9580-0802634797C3}"/>
            </c:ext>
          </c:extLst>
        </c:ser>
        <c:ser>
          <c:idx val="1"/>
          <c:order val="2"/>
          <c:tx>
            <c:strRef>
              <c:f>'Talnagögn | Numerical Data'!$B$5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spPr>
            <a:solidFill>
              <a:srgbClr val="FFD44B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Data'!$E$5:$AK$5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1866.9949329958663</c:v>
                </c:pt>
                <c:pt idx="20">
                  <c:v>1895.6047290242457</c:v>
                </c:pt>
                <c:pt idx="21">
                  <c:v>1825.9485266211648</c:v>
                </c:pt>
                <c:pt idx="22">
                  <c:v>1894.1079635972437</c:v>
                </c:pt>
                <c:pt idx="23">
                  <c:v>1942.4760463601924</c:v>
                </c:pt>
                <c:pt idx="24">
                  <c:v>1917.1142485098387</c:v>
                </c:pt>
                <c:pt idx="25">
                  <c:v>1965.7393459518466</c:v>
                </c:pt>
                <c:pt idx="26">
                  <c:v>1947.7582882023958</c:v>
                </c:pt>
                <c:pt idx="27">
                  <c:v>1994.093587231655</c:v>
                </c:pt>
                <c:pt idx="28">
                  <c:v>2035.2279434517427</c:v>
                </c:pt>
                <c:pt idx="29">
                  <c:v>2002.0725161428127</c:v>
                </c:pt>
                <c:pt idx="30">
                  <c:v>1977.2693388393482</c:v>
                </c:pt>
                <c:pt idx="31">
                  <c:v>2011.9213714823172</c:v>
                </c:pt>
                <c:pt idx="32">
                  <c:v>2016.7960708397557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E-4B37-9580-0802634797C3}"/>
            </c:ext>
          </c:extLst>
        </c:ser>
        <c:ser>
          <c:idx val="2"/>
          <c:order val="3"/>
          <c:tx>
            <c:strRef>
              <c:f>'Talnagögn | Numerical Data'!$B$6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855092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Data'!$E$6:$AK$6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9E-4B37-9580-0802634797C3}"/>
            </c:ext>
          </c:extLst>
        </c:ser>
        <c:ser>
          <c:idx val="4"/>
          <c:order val="4"/>
          <c:tx>
            <c:strRef>
              <c:f>'Talnagögn | Numerical Data'!$B$8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Data'!$E$8:$AK$8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9E-4B37-9580-080263479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53128"/>
        <c:axId val="1044714616"/>
      </c:bar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Greenhouse Gas Emissions (kt CO</a:t>
                </a:r>
                <a:r>
                  <a:rPr lang="en-US" baseline="-25000"/>
                  <a:t>2-</a:t>
                </a:r>
                <a:r>
                  <a:rPr lang="en-US"/>
                  <a:t>eq.)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237662037037048"/>
          <c:w val="1"/>
          <c:h val="8.468356481481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Data'!$B$17</c:f>
              <c:strCache>
                <c:ptCount val="1"/>
                <c:pt idx="0">
                  <c:v>Aluminium Production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Data'!$E$17:$AK$17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D-4D92-AE42-4D4D013425A6}"/>
            </c:ext>
          </c:extLst>
        </c:ser>
        <c:ser>
          <c:idx val="0"/>
          <c:order val="1"/>
          <c:tx>
            <c:strRef>
              <c:f>'Talnagögn | Numerical Data'!$B$14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Data'!$E$14:$AK$14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D-4D92-AE42-4D4D013425A6}"/>
            </c:ext>
          </c:extLst>
        </c:ser>
        <c:ser>
          <c:idx val="1"/>
          <c:order val="2"/>
          <c:tx>
            <c:strRef>
              <c:f>'Talnagögn | Numerical Data'!$B$15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Data'!$E$15:$AK$15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1D-4D92-AE42-4D4D013425A6}"/>
            </c:ext>
          </c:extLst>
        </c:ser>
        <c:ser>
          <c:idx val="5"/>
          <c:order val="3"/>
          <c:tx>
            <c:strRef>
              <c:f>'Talnagögn | Numerical Data'!$B$19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Data'!$E$19:$AK$19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1D-4D92-AE42-4D4D013425A6}"/>
            </c:ext>
          </c:extLst>
        </c:ser>
        <c:ser>
          <c:idx val="4"/>
          <c:order val="4"/>
          <c:tx>
            <c:strRef>
              <c:f>'Talnagögn | Numerical Data'!$B$18</c:f>
              <c:strCache>
                <c:ptCount val="1"/>
                <c:pt idx="0">
                  <c:v>Ferrosilicon and Silicon Metal Production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Data'!$E$18:$AK$18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1D-4D92-AE42-4D4D013425A6}"/>
            </c:ext>
          </c:extLst>
        </c:ser>
        <c:ser>
          <c:idx val="2"/>
          <c:order val="5"/>
          <c:tx>
            <c:strRef>
              <c:f>'Talnagögn | Numerical Data'!$B$16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Data'!$E$16:$AK$16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1D-4D92-AE42-4D4D013425A6}"/>
            </c:ext>
          </c:extLst>
        </c:ser>
        <c:ser>
          <c:idx val="6"/>
          <c:order val="6"/>
          <c:tx>
            <c:strRef>
              <c:f>'Talnagögn | Numerical Data'!$B$20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Data'!$E$20:$AK$20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1D-4D92-AE42-4D4D013425A6}"/>
            </c:ext>
          </c:extLst>
        </c:ser>
        <c:ser>
          <c:idx val="7"/>
          <c:order val="7"/>
          <c:tx>
            <c:strRef>
              <c:f>'Talnagögn | Numerical Data'!$B$21</c:f>
              <c:strCache>
                <c:ptCount val="1"/>
                <c:pt idx="0">
                  <c:v>Other Emissions</c:v>
                </c:pt>
              </c:strCache>
            </c:strRef>
          </c:tx>
          <c:spPr>
            <a:solidFill>
              <a:schemeClr val="accent1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Data'!$E$13:$AK$13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Data'!$E$21:$AK$21</c:f>
              <c:numCache>
                <c:formatCode>0</c:formatCode>
                <c:ptCount val="33"/>
                <c:pt idx="0">
                  <c:v>595.91848307967621</c:v>
                </c:pt>
                <c:pt idx="1">
                  <c:v>500.38834141622056</c:v>
                </c:pt>
                <c:pt idx="2">
                  <c:v>545.3552692476278</c:v>
                </c:pt>
                <c:pt idx="3">
                  <c:v>574.62028732790941</c:v>
                </c:pt>
                <c:pt idx="4">
                  <c:v>545.59731620982075</c:v>
                </c:pt>
                <c:pt idx="5">
                  <c:v>586.05210439833536</c:v>
                </c:pt>
                <c:pt idx="6">
                  <c:v>658.8259712447948</c:v>
                </c:pt>
                <c:pt idx="7">
                  <c:v>698.96020954327741</c:v>
                </c:pt>
                <c:pt idx="8">
                  <c:v>694.54514453392176</c:v>
                </c:pt>
                <c:pt idx="9">
                  <c:v>733.1251851881907</c:v>
                </c:pt>
                <c:pt idx="10">
                  <c:v>662.03751487601039</c:v>
                </c:pt>
                <c:pt idx="11">
                  <c:v>696.52558496453821</c:v>
                </c:pt>
                <c:pt idx="12">
                  <c:v>667.56823488815826</c:v>
                </c:pt>
                <c:pt idx="13">
                  <c:v>615.45123639915164</c:v>
                </c:pt>
                <c:pt idx="14">
                  <c:v>694.82312123456632</c:v>
                </c:pt>
                <c:pt idx="15">
                  <c:v>647.5479309086877</c:v>
                </c:pt>
                <c:pt idx="16">
                  <c:v>675.77772056010963</c:v>
                </c:pt>
                <c:pt idx="17">
                  <c:v>675.18798394737587</c:v>
                </c:pt>
                <c:pt idx="18">
                  <c:v>619.42656796302981</c:v>
                </c:pt>
                <c:pt idx="19">
                  <c:v>459.88123609020477</c:v>
                </c:pt>
                <c:pt idx="20">
                  <c:v>422.03308475898666</c:v>
                </c:pt>
                <c:pt idx="21">
                  <c:v>432.58072765945144</c:v>
                </c:pt>
                <c:pt idx="22">
                  <c:v>390.68807063430904</c:v>
                </c:pt>
                <c:pt idx="23">
                  <c:v>403.18580089775242</c:v>
                </c:pt>
                <c:pt idx="24">
                  <c:v>387.30044129960697</c:v>
                </c:pt>
                <c:pt idx="25">
                  <c:v>406.5626853910162</c:v>
                </c:pt>
                <c:pt idx="26">
                  <c:v>440.74392908445316</c:v>
                </c:pt>
                <c:pt idx="27">
                  <c:v>415.64121097616498</c:v>
                </c:pt>
                <c:pt idx="28">
                  <c:v>424.83497931565398</c:v>
                </c:pt>
                <c:pt idx="29">
                  <c:v>418.71460775407468</c:v>
                </c:pt>
                <c:pt idx="30">
                  <c:v>356.71063265840257</c:v>
                </c:pt>
                <c:pt idx="31">
                  <c:v>330.13143845210288</c:v>
                </c:pt>
                <c:pt idx="32">
                  <c:v>366.8228153468408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1D-4D92-AE42-4D4D01342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180616"/>
        <c:axId val="335206904"/>
      </c:barChart>
      <c:catAx>
        <c:axId val="457180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206904"/>
        <c:crosses val="autoZero"/>
        <c:auto val="1"/>
        <c:lblAlgn val="ctr"/>
        <c:lblOffset val="100"/>
        <c:noMultiLvlLbl val="0"/>
      </c:catAx>
      <c:valAx>
        <c:axId val="33520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1.3229166666666667E-2"/>
              <c:y val="7.36340277777777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8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257812499999996E-2"/>
          <c:y val="0.86795162037037044"/>
          <c:w val="0.90533177083333316"/>
          <c:h val="0.1320483796296296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72241117545022E-2"/>
          <c:y val="3.4863674796033778E-2"/>
          <c:w val="0.8834309331163287"/>
          <c:h val="0.70500913892463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Data'!$B$24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Data'!$E$24:$AK$24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7-4B6C-BA38-1CFFE4DDEFBD}"/>
            </c:ext>
          </c:extLst>
        </c:ser>
        <c:ser>
          <c:idx val="1"/>
          <c:order val="1"/>
          <c:tx>
            <c:strRef>
              <c:f>'Talnagögn | Numerical Data'!$B$25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Data'!$E$25:$AK$25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27-4B6C-BA38-1CFFE4DDEFBD}"/>
            </c:ext>
          </c:extLst>
        </c:ser>
        <c:ser>
          <c:idx val="2"/>
          <c:order val="2"/>
          <c:tx>
            <c:strRef>
              <c:f>'Talnagögn | Numerical Data'!$B$30</c:f>
              <c:strCache>
                <c:ptCount val="1"/>
                <c:pt idx="0">
                  <c:v>Domestic Aviation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Data'!$E$30:$AK$30</c:f>
              <c:numCache>
                <c:formatCode>0</c:formatCode>
                <c:ptCount val="33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  <c:pt idx="32">
                  <c:v>24.268683868533337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27-4B6C-BA38-1CFFE4DDEFBD}"/>
            </c:ext>
          </c:extLst>
        </c:ser>
        <c:ser>
          <c:idx val="3"/>
          <c:order val="3"/>
          <c:tx>
            <c:strRef>
              <c:f>'Talnagögn | Numerical Data'!$B$31</c:f>
              <c:strCache>
                <c:ptCount val="1"/>
                <c:pt idx="0">
                  <c:v>Domestic Navigation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Data'!$E$31:$AK$31</c:f>
              <c:numCache>
                <c:formatCode>0</c:formatCode>
                <c:ptCount val="33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27.818002298841321</c:v>
                </c:pt>
                <c:pt idx="27">
                  <c:v>31.64325842576952</c:v>
                </c:pt>
                <c:pt idx="28">
                  <c:v>43.469950045502642</c:v>
                </c:pt>
                <c:pt idx="29">
                  <c:v>53.20264126363837</c:v>
                </c:pt>
                <c:pt idx="30">
                  <c:v>25.153031456029371</c:v>
                </c:pt>
                <c:pt idx="31">
                  <c:v>17.531150093573494</c:v>
                </c:pt>
                <c:pt idx="32">
                  <c:v>24.594817204517007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27-4B6C-BA38-1CFFE4DDEFBD}"/>
            </c:ext>
          </c:extLst>
        </c:ser>
        <c:ser>
          <c:idx val="4"/>
          <c:order val="4"/>
          <c:tx>
            <c:strRef>
              <c:f>'Talnagögn | Numerical Data'!$B$32</c:f>
              <c:strCache>
                <c:ptCount val="1"/>
                <c:pt idx="0">
                  <c:v>Off-road Vehicles and Other Machinery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Data'!$E$32:$AK$32</c:f>
              <c:numCache>
                <c:formatCode>0</c:formatCode>
                <c:ptCount val="33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118.00097418318089</c:v>
                </c:pt>
                <c:pt idx="3">
                  <c:v>127.39940553726262</c:v>
                </c:pt>
                <c:pt idx="4">
                  <c:v>129.83810631241099</c:v>
                </c:pt>
                <c:pt idx="5">
                  <c:v>163.28813671537699</c:v>
                </c:pt>
                <c:pt idx="6">
                  <c:v>158.35483371464707</c:v>
                </c:pt>
                <c:pt idx="7">
                  <c:v>190.80562569111964</c:v>
                </c:pt>
                <c:pt idx="8">
                  <c:v>192.96132537344991</c:v>
                </c:pt>
                <c:pt idx="9">
                  <c:v>211.5031377140119</c:v>
                </c:pt>
                <c:pt idx="10">
                  <c:v>216.21632875366109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215.83366248928385</c:v>
                </c:pt>
                <c:pt idx="18">
                  <c:v>208.96156893666625</c:v>
                </c:pt>
                <c:pt idx="19">
                  <c:v>145.57310735873384</c:v>
                </c:pt>
                <c:pt idx="20">
                  <c:v>116.66251837871671</c:v>
                </c:pt>
                <c:pt idx="21">
                  <c:v>106.724173287534</c:v>
                </c:pt>
                <c:pt idx="22">
                  <c:v>102.82225724651585</c:v>
                </c:pt>
                <c:pt idx="23">
                  <c:v>98.852644261966944</c:v>
                </c:pt>
                <c:pt idx="24">
                  <c:v>117.37447230447313</c:v>
                </c:pt>
                <c:pt idx="25">
                  <c:v>116.13287890779706</c:v>
                </c:pt>
                <c:pt idx="26">
                  <c:v>134.94854641811298</c:v>
                </c:pt>
                <c:pt idx="27">
                  <c:v>138.05064207733514</c:v>
                </c:pt>
                <c:pt idx="28">
                  <c:v>109.98053877254956</c:v>
                </c:pt>
                <c:pt idx="29">
                  <c:v>86.903419069836744</c:v>
                </c:pt>
                <c:pt idx="30">
                  <c:v>63.052941906921838</c:v>
                </c:pt>
                <c:pt idx="31">
                  <c:v>60.291972034396785</c:v>
                </c:pt>
                <c:pt idx="32">
                  <c:v>59.411699755651256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27-4B6C-BA38-1CFFE4DDEFBD}"/>
            </c:ext>
          </c:extLst>
        </c:ser>
        <c:ser>
          <c:idx val="5"/>
          <c:order val="5"/>
          <c:tx>
            <c:strRef>
              <c:f>'Talnagögn | Numerical Data'!$B$36</c:f>
              <c:strCache>
                <c:ptCount val="1"/>
                <c:pt idx="0">
                  <c:v>Fuel Combustion in Stationary 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Data'!$E$36:$AK$36</c:f>
              <c:numCache>
                <c:formatCode>0</c:formatCode>
                <c:ptCount val="33"/>
                <c:pt idx="0">
                  <c:v>238.30199647388656</c:v>
                </c:pt>
                <c:pt idx="1">
                  <c:v>167.10541943108461</c:v>
                </c:pt>
                <c:pt idx="2">
                  <c:v>230.44269536273939</c:v>
                </c:pt>
                <c:pt idx="3">
                  <c:v>249.2064948926791</c:v>
                </c:pt>
                <c:pt idx="4">
                  <c:v>228.70557320557307</c:v>
                </c:pt>
                <c:pt idx="5">
                  <c:v>216.971603208906</c:v>
                </c:pt>
                <c:pt idx="6">
                  <c:v>264.1077975486719</c:v>
                </c:pt>
                <c:pt idx="7">
                  <c:v>302.32644075888601</c:v>
                </c:pt>
                <c:pt idx="8">
                  <c:v>273.08893237380107</c:v>
                </c:pt>
                <c:pt idx="9">
                  <c:v>280.3186926905546</c:v>
                </c:pt>
                <c:pt idx="10">
                  <c:v>226.43051087206067</c:v>
                </c:pt>
                <c:pt idx="11">
                  <c:v>263.34738966869639</c:v>
                </c:pt>
                <c:pt idx="12">
                  <c:v>279.42915581781841</c:v>
                </c:pt>
                <c:pt idx="13">
                  <c:v>257.63780676350132</c:v>
                </c:pt>
                <c:pt idx="14">
                  <c:v>239.60836209868438</c:v>
                </c:pt>
                <c:pt idx="15">
                  <c:v>185.16106618658978</c:v>
                </c:pt>
                <c:pt idx="16">
                  <c:v>189.21272415501136</c:v>
                </c:pt>
                <c:pt idx="17">
                  <c:v>183.90268549207769</c:v>
                </c:pt>
                <c:pt idx="18">
                  <c:v>160.63851217332601</c:v>
                </c:pt>
                <c:pt idx="19">
                  <c:v>116.7100487932551</c:v>
                </c:pt>
                <c:pt idx="20">
                  <c:v>84.411799420601625</c:v>
                </c:pt>
                <c:pt idx="21">
                  <c:v>98.726782685505796</c:v>
                </c:pt>
                <c:pt idx="22">
                  <c:v>83.589289785807523</c:v>
                </c:pt>
                <c:pt idx="23">
                  <c:v>74.708501704446036</c:v>
                </c:pt>
                <c:pt idx="24">
                  <c:v>31.896693599301095</c:v>
                </c:pt>
                <c:pt idx="25">
                  <c:v>61.74105215607937</c:v>
                </c:pt>
                <c:pt idx="26">
                  <c:v>59.934001713100656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43.338115793797186</c:v>
                </c:pt>
                <c:pt idx="32">
                  <c:v>94.808083727226176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27-4B6C-BA38-1CFFE4DDEFBD}"/>
            </c:ext>
          </c:extLst>
        </c:ser>
        <c:ser>
          <c:idx val="6"/>
          <c:order val="6"/>
          <c:tx>
            <c:strRef>
              <c:f>'Talnagögn | Numerical Data'!$B$37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Data'!$E$37:$AK$37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27-4B6C-BA38-1CFFE4DDEFBD}"/>
            </c:ext>
          </c:extLst>
        </c:ser>
        <c:ser>
          <c:idx val="7"/>
          <c:order val="7"/>
          <c:tx>
            <c:strRef>
              <c:f>'Talnagögn | Numerical Data'!$B$38</c:f>
              <c:strCache>
                <c:ptCount val="1"/>
                <c:pt idx="0">
                  <c:v>Other 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Data'!$E$38:$AK$38</c:f>
              <c:numCache>
                <c:formatCode>0</c:formatCode>
                <c:ptCount val="33"/>
                <c:pt idx="0">
                  <c:v>50.335769115133871</c:v>
                </c:pt>
                <c:pt idx="1">
                  <c:v>48.432158314397384</c:v>
                </c:pt>
                <c:pt idx="2">
                  <c:v>48.135633581615366</c:v>
                </c:pt>
                <c:pt idx="3">
                  <c:v>47.432714323383379</c:v>
                </c:pt>
                <c:pt idx="4">
                  <c:v>45.358697454421872</c:v>
                </c:pt>
                <c:pt idx="5">
                  <c:v>47.307614383505552</c:v>
                </c:pt>
                <c:pt idx="6">
                  <c:v>49.867629809716618</c:v>
                </c:pt>
                <c:pt idx="7">
                  <c:v>35.050722512629818</c:v>
                </c:pt>
                <c:pt idx="8">
                  <c:v>49.437868773646187</c:v>
                </c:pt>
                <c:pt idx="9">
                  <c:v>47.541419523388868</c:v>
                </c:pt>
                <c:pt idx="10">
                  <c:v>39.89045578573996</c:v>
                </c:pt>
                <c:pt idx="11">
                  <c:v>50.717562459242799</c:v>
                </c:pt>
                <c:pt idx="12">
                  <c:v>52.599180893089397</c:v>
                </c:pt>
                <c:pt idx="13">
                  <c:v>29.11470650787669</c:v>
                </c:pt>
                <c:pt idx="14">
                  <c:v>49.014624471929437</c:v>
                </c:pt>
                <c:pt idx="15">
                  <c:v>50.94438910873987</c:v>
                </c:pt>
                <c:pt idx="16">
                  <c:v>49.249190779504261</c:v>
                </c:pt>
                <c:pt idx="17">
                  <c:v>45.67959365373963</c:v>
                </c:pt>
                <c:pt idx="18">
                  <c:v>26.832800049790876</c:v>
                </c:pt>
                <c:pt idx="19">
                  <c:v>23.658811714296462</c:v>
                </c:pt>
                <c:pt idx="20">
                  <c:v>33.231314002214049</c:v>
                </c:pt>
                <c:pt idx="21">
                  <c:v>23.771070120500099</c:v>
                </c:pt>
                <c:pt idx="22">
                  <c:v>17.499855349649351</c:v>
                </c:pt>
                <c:pt idx="23">
                  <c:v>14.550980972242087</c:v>
                </c:pt>
                <c:pt idx="24">
                  <c:v>21.599417280222951</c:v>
                </c:pt>
                <c:pt idx="25">
                  <c:v>13.082413579933018</c:v>
                </c:pt>
                <c:pt idx="26">
                  <c:v>10.746082324501913</c:v>
                </c:pt>
                <c:pt idx="27">
                  <c:v>14.781436053724747</c:v>
                </c:pt>
                <c:pt idx="28">
                  <c:v>11.828861394805244</c:v>
                </c:pt>
                <c:pt idx="29">
                  <c:v>15.605465010967691</c:v>
                </c:pt>
                <c:pt idx="30">
                  <c:v>11.859525336503793</c:v>
                </c:pt>
                <c:pt idx="31">
                  <c:v>13.26996757052575</c:v>
                </c:pt>
                <c:pt idx="32">
                  <c:v>18.864580827509599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27-4B6C-BA38-1CFFE4DDE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243424"/>
        <c:axId val="439305608"/>
      </c:bar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3.307808511746627E-3"/>
              <c:y val="7.36340277777777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268674175979365E-2"/>
          <c:y val="0.86124307343383"/>
          <c:w val="0.92107768448550309"/>
          <c:h val="0.138756926566170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2.3400925925925929E-2"/>
          <c:w val="0.88777295931655986"/>
          <c:h val="0.812079861111111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'Talnagögn | Numerical Data'!$A$144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Data'!$E$144:$AD$144</c15:sqref>
                  </c15:fullRef>
                </c:ext>
              </c:extLst>
              <c:f>'Talnagögn | Numerical Data'!$E$144:$V$144</c:f>
              <c:numCache>
                <c:formatCode>0</c:formatCode>
                <c:ptCount val="18"/>
                <c:pt idx="0">
                  <c:v>444.80851616708713</c:v>
                </c:pt>
                <c:pt idx="1">
                  <c:v>869.57185988485026</c:v>
                </c:pt>
                <c:pt idx="2">
                  <c:v>990.98126629758121</c:v>
                </c:pt>
                <c:pt idx="3">
                  <c:v>1556.7584922170536</c:v>
                </c:pt>
                <c:pt idx="4">
                  <c:v>1393.4018646112659</c:v>
                </c:pt>
                <c:pt idx="5">
                  <c:v>1391.9209450624717</c:v>
                </c:pt>
                <c:pt idx="6">
                  <c:v>1281.3105455922127</c:v>
                </c:pt>
                <c:pt idx="7">
                  <c:v>1328.7342410906138</c:v>
                </c:pt>
                <c:pt idx="8">
                  <c:v>1353.4714335748731</c:v>
                </c:pt>
                <c:pt idx="9">
                  <c:v>1368.5549133196287</c:v>
                </c:pt>
                <c:pt idx="10">
                  <c:v>1392.8009611325194</c:v>
                </c:pt>
                <c:pt idx="11">
                  <c:v>1354.081750028553</c:v>
                </c:pt>
                <c:pt idx="12">
                  <c:v>1385.559079923195</c:v>
                </c:pt>
                <c:pt idx="13">
                  <c:v>1382.5326490562106</c:v>
                </c:pt>
                <c:pt idx="14">
                  <c:v>1363.2348061869016</c:v>
                </c:pt>
                <c:pt idx="15">
                  <c:v>1347.2027898796409</c:v>
                </c:pt>
                <c:pt idx="16">
                  <c:v>1361.0898434635815</c:v>
                </c:pt>
                <c:pt idx="17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2-40CF-B593-90AEF92354FD}"/>
            </c:ext>
          </c:extLst>
        </c:ser>
        <c:ser>
          <c:idx val="1"/>
          <c:order val="1"/>
          <c:tx>
            <c:strRef>
              <c:f>'Talnagögn | Numerical Data'!$A$143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Data'!$E$143:$AD$143</c15:sqref>
                  </c15:fullRef>
                </c:ext>
              </c:extLst>
              <c:f>'Talnagögn | Numerical Data'!$E$143:$V$143</c:f>
              <c:numCache>
                <c:formatCode>0</c:formatCode>
                <c:ptCount val="18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406.15873991578883</c:v>
                </c:pt>
                <c:pt idx="9">
                  <c:v>368.42751117182405</c:v>
                </c:pt>
                <c:pt idx="10">
                  <c:v>400.91750131306247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428.79341747368807</c:v>
                </c:pt>
                <c:pt idx="15">
                  <c:v>415.30481108799324</c:v>
                </c:pt>
                <c:pt idx="16">
                  <c:v>472.04519978932524</c:v>
                </c:pt>
                <c:pt idx="17">
                  <c:v>513.25851857568762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2-40CF-B593-90AEF92354FD}"/>
            </c:ext>
          </c:extLst>
        </c:ser>
        <c:ser>
          <c:idx val="0"/>
          <c:order val="2"/>
          <c:tx>
            <c:strRef>
              <c:f>'Talnagögn | Numerical Data'!$A$142</c:f>
              <c:strCache>
                <c:ptCount val="1"/>
                <c:pt idx="0">
                  <c:v>Eldsneytisbruni, staðbundinn iðnaður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Data'!$E$141:$V$141</c15:sqref>
                  </c15:fullRef>
                </c:ext>
              </c:extLst>
              <c:f>'Talnagögn | Numerical Data'!$E$141:$V$141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| Numerical Data'!$E$142:$AD$142</c15:sqref>
                  </c15:fullRef>
                </c:ext>
              </c:extLst>
              <c:f>'Talnagögn | Numerical Data'!$E$142:$V$142</c:f>
              <c:numCache>
                <c:formatCode>0</c:formatCode>
                <c:ptCount val="18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 formatCode="0.0">
                  <c:v>7.989149136368459</c:v>
                </c:pt>
                <c:pt idx="10" formatCode="0.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12.178335297197659</c:v>
                </c:pt>
                <c:pt idx="14">
                  <c:v>10.857899999999999</c:v>
                </c:pt>
                <c:pt idx="15" formatCode="0.0">
                  <c:v>7.8790448188936626</c:v>
                </c:pt>
                <c:pt idx="16">
                  <c:v>10.453638308901184</c:v>
                </c:pt>
                <c:pt idx="17" formatCode="0.0">
                  <c:v>7.6184954038819539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62-40CF-B593-90AEF923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261464"/>
        <c:axId val="1108258944"/>
      </c:barChart>
      <c:catAx>
        <c:axId val="1108261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58944"/>
        <c:crosses val="autoZero"/>
        <c:auto val="1"/>
        <c:lblAlgn val="ctr"/>
        <c:lblOffset val="100"/>
        <c:noMultiLvlLbl val="0"/>
      </c:catAx>
      <c:valAx>
        <c:axId val="11082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0.16574837901664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2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96003317292448"/>
          <c:y val="0.94481192895864252"/>
          <c:w val="0.75878526853532935"/>
          <c:h val="4.9318794163997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Data'!$B$79</c:f>
              <c:strCache>
                <c:ptCount val="1"/>
                <c:pt idx="0">
                  <c:v>Forest Land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Data'!$E$79:$AK$79</c:f>
              <c:numCache>
                <c:formatCode>0</c:formatCode>
                <c:ptCount val="33"/>
                <c:pt idx="0">
                  <c:v>-29.433074002552868</c:v>
                </c:pt>
                <c:pt idx="1">
                  <c:v>-30.652134723539461</c:v>
                </c:pt>
                <c:pt idx="2">
                  <c:v>-35.285335928894199</c:v>
                </c:pt>
                <c:pt idx="3">
                  <c:v>-40.397431341740941</c:v>
                </c:pt>
                <c:pt idx="4">
                  <c:v>-43.410334305914247</c:v>
                </c:pt>
                <c:pt idx="5">
                  <c:v>-53.008094449540813</c:v>
                </c:pt>
                <c:pt idx="6">
                  <c:v>-57.169796013024659</c:v>
                </c:pt>
                <c:pt idx="7">
                  <c:v>-64.324676021122812</c:v>
                </c:pt>
                <c:pt idx="8">
                  <c:v>-72.564012803543619</c:v>
                </c:pt>
                <c:pt idx="9">
                  <c:v>-78.839469234152133</c:v>
                </c:pt>
                <c:pt idx="10">
                  <c:v>-89.788479391195708</c:v>
                </c:pt>
                <c:pt idx="11">
                  <c:v>-95.359435843827328</c:v>
                </c:pt>
                <c:pt idx="12">
                  <c:v>-104.35149371275713</c:v>
                </c:pt>
                <c:pt idx="13">
                  <c:v>-114.9504775149846</c:v>
                </c:pt>
                <c:pt idx="14">
                  <c:v>-121.29509516041946</c:v>
                </c:pt>
                <c:pt idx="15">
                  <c:v>-140.43493512677301</c:v>
                </c:pt>
                <c:pt idx="16">
                  <c:v>-147.04711815079548</c:v>
                </c:pt>
                <c:pt idx="17">
                  <c:v>-264.70538743421685</c:v>
                </c:pt>
                <c:pt idx="18">
                  <c:v>-268.4834503660727</c:v>
                </c:pt>
                <c:pt idx="19">
                  <c:v>-281.24079191955349</c:v>
                </c:pt>
                <c:pt idx="20">
                  <c:v>-304.0300090648667</c:v>
                </c:pt>
                <c:pt idx="21">
                  <c:v>-331.19914807645483</c:v>
                </c:pt>
                <c:pt idx="22">
                  <c:v>-342.18526714716756</c:v>
                </c:pt>
                <c:pt idx="23">
                  <c:v>-359.89311935679069</c:v>
                </c:pt>
                <c:pt idx="24">
                  <c:v>-383.37873811819355</c:v>
                </c:pt>
                <c:pt idx="25">
                  <c:v>-408.37654035777763</c:v>
                </c:pt>
                <c:pt idx="26">
                  <c:v>-432.4409672710633</c:v>
                </c:pt>
                <c:pt idx="27">
                  <c:v>-470.3433401124887</c:v>
                </c:pt>
                <c:pt idx="28">
                  <c:v>-499.64259367922585</c:v>
                </c:pt>
                <c:pt idx="29">
                  <c:v>-501.14654964259813</c:v>
                </c:pt>
                <c:pt idx="30">
                  <c:v>-504.66601615086648</c:v>
                </c:pt>
                <c:pt idx="31">
                  <c:v>-505.08568940472725</c:v>
                </c:pt>
                <c:pt idx="32">
                  <c:v>-505.44650890364835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8-4D92-A3E1-B764A1805D1D}"/>
            </c:ext>
          </c:extLst>
        </c:ser>
        <c:ser>
          <c:idx val="1"/>
          <c:order val="1"/>
          <c:tx>
            <c:strRef>
              <c:f>'Talnagögn | Numerical Data'!$B$80</c:f>
              <c:strCache>
                <c:ptCount val="1"/>
                <c:pt idx="0">
                  <c:v>Cropland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Data'!$E$80:$AK$80</c:f>
              <c:numCache>
                <c:formatCode>0</c:formatCode>
                <c:ptCount val="33"/>
                <c:pt idx="0">
                  <c:v>1185.9153085231078</c:v>
                </c:pt>
                <c:pt idx="1">
                  <c:v>1187.2638854286588</c:v>
                </c:pt>
                <c:pt idx="2">
                  <c:v>1188.3955354836153</c:v>
                </c:pt>
                <c:pt idx="3">
                  <c:v>1189.6363628205768</c:v>
                </c:pt>
                <c:pt idx="4">
                  <c:v>1190.9021547822979</c:v>
                </c:pt>
                <c:pt idx="5">
                  <c:v>1192.2113485391526</c:v>
                </c:pt>
                <c:pt idx="6">
                  <c:v>1193.6596624000622</c:v>
                </c:pt>
                <c:pt idx="7">
                  <c:v>1194.8628299541294</c:v>
                </c:pt>
                <c:pt idx="8">
                  <c:v>1196.4526903818555</c:v>
                </c:pt>
                <c:pt idx="9">
                  <c:v>1197.7368910493774</c:v>
                </c:pt>
                <c:pt idx="10">
                  <c:v>1199.5475007222919</c:v>
                </c:pt>
                <c:pt idx="11">
                  <c:v>1201.0851962263291</c:v>
                </c:pt>
                <c:pt idx="12">
                  <c:v>1202.8667672852812</c:v>
                </c:pt>
                <c:pt idx="13">
                  <c:v>1204.5578665820744</c:v>
                </c:pt>
                <c:pt idx="14">
                  <c:v>1206.6086600154526</c:v>
                </c:pt>
                <c:pt idx="15">
                  <c:v>1208.3947690731713</c:v>
                </c:pt>
                <c:pt idx="16">
                  <c:v>1210.4524804476725</c:v>
                </c:pt>
                <c:pt idx="17">
                  <c:v>1212.6005150841872</c:v>
                </c:pt>
                <c:pt idx="18">
                  <c:v>1214.8710182421546</c:v>
                </c:pt>
                <c:pt idx="19">
                  <c:v>1267.7549687539338</c:v>
                </c:pt>
                <c:pt idx="20">
                  <c:v>1280.8351508251508</c:v>
                </c:pt>
                <c:pt idx="21">
                  <c:v>1293.9090162133464</c:v>
                </c:pt>
                <c:pt idx="22">
                  <c:v>1306.9766631142954</c:v>
                </c:pt>
                <c:pt idx="23">
                  <c:v>1320.0381874516931</c:v>
                </c:pt>
                <c:pt idx="24">
                  <c:v>1333.0936829466984</c:v>
                </c:pt>
                <c:pt idx="25">
                  <c:v>1346.2489511848655</c:v>
                </c:pt>
                <c:pt idx="26">
                  <c:v>1358.9731850138696</c:v>
                </c:pt>
                <c:pt idx="27">
                  <c:v>1372.2256409563267</c:v>
                </c:pt>
                <c:pt idx="28">
                  <c:v>1385.2571775152815</c:v>
                </c:pt>
                <c:pt idx="29">
                  <c:v>1398.2838620734381</c:v>
                </c:pt>
                <c:pt idx="30">
                  <c:v>1411.3501918010229</c:v>
                </c:pt>
                <c:pt idx="31">
                  <c:v>1424.3207836588861</c:v>
                </c:pt>
                <c:pt idx="32">
                  <c:v>1437.3311790413859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8-4D92-A3E1-B764A1805D1D}"/>
            </c:ext>
          </c:extLst>
        </c:ser>
        <c:ser>
          <c:idx val="2"/>
          <c:order val="2"/>
          <c:tx>
            <c:strRef>
              <c:f>'Talnagögn | Numerical Data'!$B$81</c:f>
              <c:strCache>
                <c:ptCount val="1"/>
                <c:pt idx="0">
                  <c:v>Grassland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Data'!$E$81:$AK$81</c:f>
              <c:numCache>
                <c:formatCode>0</c:formatCode>
                <c:ptCount val="33"/>
                <c:pt idx="0">
                  <c:v>5707.4645784695613</c:v>
                </c:pt>
                <c:pt idx="1">
                  <c:v>5702.9471086305011</c:v>
                </c:pt>
                <c:pt idx="2">
                  <c:v>5696.677136931341</c:v>
                </c:pt>
                <c:pt idx="3">
                  <c:v>5709.9367012327129</c:v>
                </c:pt>
                <c:pt idx="4">
                  <c:v>5702.9985592146331</c:v>
                </c:pt>
                <c:pt idx="5">
                  <c:v>5697.5481749522596</c:v>
                </c:pt>
                <c:pt idx="6">
                  <c:v>5690.2992743954783</c:v>
                </c:pt>
                <c:pt idx="7">
                  <c:v>5691.7771121659143</c:v>
                </c:pt>
                <c:pt idx="8">
                  <c:v>5700.3875150939048</c:v>
                </c:pt>
                <c:pt idx="9">
                  <c:v>5713.3791458854685</c:v>
                </c:pt>
                <c:pt idx="10">
                  <c:v>5738.7963107655823</c:v>
                </c:pt>
                <c:pt idx="11">
                  <c:v>5754.478669500214</c:v>
                </c:pt>
                <c:pt idx="12">
                  <c:v>5780.3661201422356</c:v>
                </c:pt>
                <c:pt idx="13">
                  <c:v>5787.537545493652</c:v>
                </c:pt>
                <c:pt idx="14">
                  <c:v>5792.4837034415532</c:v>
                </c:pt>
                <c:pt idx="15">
                  <c:v>5810.9504489010933</c:v>
                </c:pt>
                <c:pt idx="16">
                  <c:v>5866.9928323330005</c:v>
                </c:pt>
                <c:pt idx="17">
                  <c:v>5889.5290257778151</c:v>
                </c:pt>
                <c:pt idx="18">
                  <c:v>5935.9917003524533</c:v>
                </c:pt>
                <c:pt idx="19">
                  <c:v>5942.4071118608981</c:v>
                </c:pt>
                <c:pt idx="20">
                  <c:v>5943.3343647697238</c:v>
                </c:pt>
                <c:pt idx="21">
                  <c:v>5944.1474813223313</c:v>
                </c:pt>
                <c:pt idx="22">
                  <c:v>5949.3586818837239</c:v>
                </c:pt>
                <c:pt idx="23">
                  <c:v>5955.7511189571142</c:v>
                </c:pt>
                <c:pt idx="24">
                  <c:v>5961.5143024292238</c:v>
                </c:pt>
                <c:pt idx="25">
                  <c:v>5965.6493359904243</c:v>
                </c:pt>
                <c:pt idx="26">
                  <c:v>5960.945596730222</c:v>
                </c:pt>
                <c:pt idx="27">
                  <c:v>5959.5827143425422</c:v>
                </c:pt>
                <c:pt idx="28">
                  <c:v>5964.2998888284837</c:v>
                </c:pt>
                <c:pt idx="29">
                  <c:v>5966.6713720220332</c:v>
                </c:pt>
                <c:pt idx="30">
                  <c:v>5968.2264825867896</c:v>
                </c:pt>
                <c:pt idx="31">
                  <c:v>5964.3119753651436</c:v>
                </c:pt>
                <c:pt idx="32">
                  <c:v>5971.2075032824032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8-4D92-A3E1-B764A1805D1D}"/>
            </c:ext>
          </c:extLst>
        </c:ser>
        <c:ser>
          <c:idx val="3"/>
          <c:order val="3"/>
          <c:tx>
            <c:strRef>
              <c:f>'Talnagögn | Numerical Data'!$B$82</c:f>
              <c:strCache>
                <c:ptCount val="1"/>
                <c:pt idx="0">
                  <c:v>Wetlands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Data'!$E$82:$AK$82</c:f>
              <c:numCache>
                <c:formatCode>0</c:formatCode>
                <c:ptCount val="33"/>
                <c:pt idx="0">
                  <c:v>847.10673307064053</c:v>
                </c:pt>
                <c:pt idx="1">
                  <c:v>858.91383169550954</c:v>
                </c:pt>
                <c:pt idx="2">
                  <c:v>858.7056620634703</c:v>
                </c:pt>
                <c:pt idx="3">
                  <c:v>858.59210902167251</c:v>
                </c:pt>
                <c:pt idx="4">
                  <c:v>857.48343532877141</c:v>
                </c:pt>
                <c:pt idx="5">
                  <c:v>857.29942485553897</c:v>
                </c:pt>
                <c:pt idx="6">
                  <c:v>860.50006244303268</c:v>
                </c:pt>
                <c:pt idx="7">
                  <c:v>860.28156677278002</c:v>
                </c:pt>
                <c:pt idx="8">
                  <c:v>859.76088760313337</c:v>
                </c:pt>
                <c:pt idx="9">
                  <c:v>858.42350009899883</c:v>
                </c:pt>
                <c:pt idx="10">
                  <c:v>856.87805686749186</c:v>
                </c:pt>
                <c:pt idx="11">
                  <c:v>855.08021732252109</c:v>
                </c:pt>
                <c:pt idx="12">
                  <c:v>854.11209035370712</c:v>
                </c:pt>
                <c:pt idx="13">
                  <c:v>852.1696992734162</c:v>
                </c:pt>
                <c:pt idx="14">
                  <c:v>851.04537349665384</c:v>
                </c:pt>
                <c:pt idx="15">
                  <c:v>849.68383523339116</c:v>
                </c:pt>
                <c:pt idx="16">
                  <c:v>849.97758836050184</c:v>
                </c:pt>
                <c:pt idx="17">
                  <c:v>845.43894933978629</c:v>
                </c:pt>
                <c:pt idx="18">
                  <c:v>841.99300184918093</c:v>
                </c:pt>
                <c:pt idx="19">
                  <c:v>839.31760063074239</c:v>
                </c:pt>
                <c:pt idx="20">
                  <c:v>838.12914520709853</c:v>
                </c:pt>
                <c:pt idx="21">
                  <c:v>831.33985660532289</c:v>
                </c:pt>
                <c:pt idx="22">
                  <c:v>830.05977242594668</c:v>
                </c:pt>
                <c:pt idx="23">
                  <c:v>828.82289557990293</c:v>
                </c:pt>
                <c:pt idx="24">
                  <c:v>827.77128146000723</c:v>
                </c:pt>
                <c:pt idx="25">
                  <c:v>826.56496664509802</c:v>
                </c:pt>
                <c:pt idx="26">
                  <c:v>823.79420476147243</c:v>
                </c:pt>
                <c:pt idx="27">
                  <c:v>822.60847182741486</c:v>
                </c:pt>
                <c:pt idx="28">
                  <c:v>821.22550667654332</c:v>
                </c:pt>
                <c:pt idx="29">
                  <c:v>820.39341763050015</c:v>
                </c:pt>
                <c:pt idx="30">
                  <c:v>812.89315873596775</c:v>
                </c:pt>
                <c:pt idx="31">
                  <c:v>811.62043352251612</c:v>
                </c:pt>
                <c:pt idx="32">
                  <c:v>845.18894352076757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8-4D92-A3E1-B764A1805D1D}"/>
            </c:ext>
          </c:extLst>
        </c:ser>
        <c:ser>
          <c:idx val="5"/>
          <c:order val="4"/>
          <c:tx>
            <c:strRef>
              <c:f>'Talnagögn | Numerical Data'!$B$83</c:f>
              <c:strCache>
                <c:ptCount val="1"/>
                <c:pt idx="0">
                  <c:v>Other Emissions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Data'!$E$83:$AK$83</c:f>
              <c:numCache>
                <c:formatCode>0.0</c:formatCode>
                <c:ptCount val="33"/>
                <c:pt idx="0">
                  <c:v>20.924052180471335</c:v>
                </c:pt>
                <c:pt idx="1">
                  <c:v>20.925265600151761</c:v>
                </c:pt>
                <c:pt idx="2">
                  <c:v>20.92526557940073</c:v>
                </c:pt>
                <c:pt idx="3">
                  <c:v>20.925533467730929</c:v>
                </c:pt>
                <c:pt idx="4">
                  <c:v>20.92491724206775</c:v>
                </c:pt>
                <c:pt idx="5">
                  <c:v>20.924804363783551</c:v>
                </c:pt>
                <c:pt idx="6">
                  <c:v>20.925086466421817</c:v>
                </c:pt>
                <c:pt idx="7">
                  <c:v>20.916819920658781</c:v>
                </c:pt>
                <c:pt idx="8">
                  <c:v>20.928279824757738</c:v>
                </c:pt>
                <c:pt idx="9">
                  <c:v>20.925532413486508</c:v>
                </c:pt>
                <c:pt idx="10">
                  <c:v>17.464838222829712</c:v>
                </c:pt>
                <c:pt idx="11">
                  <c:v>17.462520461143868</c:v>
                </c:pt>
                <c:pt idx="12">
                  <c:v>17.462418522137341</c:v>
                </c:pt>
                <c:pt idx="13">
                  <c:v>17.462744029565329</c:v>
                </c:pt>
                <c:pt idx="14">
                  <c:v>17.358483642184183</c:v>
                </c:pt>
                <c:pt idx="15">
                  <c:v>17.382125944473955</c:v>
                </c:pt>
                <c:pt idx="16">
                  <c:v>18.16142973078604</c:v>
                </c:pt>
                <c:pt idx="17">
                  <c:v>17.411694344452371</c:v>
                </c:pt>
                <c:pt idx="18">
                  <c:v>17.539349469620902</c:v>
                </c:pt>
                <c:pt idx="19">
                  <c:v>17.521280493796439</c:v>
                </c:pt>
                <c:pt idx="20">
                  <c:v>9.0801023115100179</c:v>
                </c:pt>
                <c:pt idx="21">
                  <c:v>9.0653173929977129</c:v>
                </c:pt>
                <c:pt idx="22">
                  <c:v>9.0674477762022434</c:v>
                </c:pt>
                <c:pt idx="23">
                  <c:v>9.0724388104590616</c:v>
                </c:pt>
                <c:pt idx="24">
                  <c:v>9.0123915990197929</c:v>
                </c:pt>
                <c:pt idx="25">
                  <c:v>9.1292397429297125</c:v>
                </c:pt>
                <c:pt idx="26">
                  <c:v>9.0552745494323972</c:v>
                </c:pt>
                <c:pt idx="27">
                  <c:v>9.0530994516020655</c:v>
                </c:pt>
                <c:pt idx="28">
                  <c:v>9.1119650300461217</c:v>
                </c:pt>
                <c:pt idx="29">
                  <c:v>9.1640015538787338</c:v>
                </c:pt>
                <c:pt idx="30">
                  <c:v>13.893948507528876</c:v>
                </c:pt>
                <c:pt idx="31">
                  <c:v>3.8693542947221431</c:v>
                </c:pt>
                <c:pt idx="32">
                  <c:v>8.7449943041056031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8-4D92-A3E1-B764A180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750560"/>
        <c:axId val="1137752720"/>
      </c:barChart>
      <c:catAx>
        <c:axId val="113775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52720"/>
        <c:crosses val="autoZero"/>
        <c:auto val="1"/>
        <c:lblAlgn val="ctr"/>
        <c:lblOffset val="100"/>
        <c:noMultiLvlLbl val="0"/>
      </c:catAx>
      <c:valAx>
        <c:axId val="113775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1.6538439810323544E-3"/>
              <c:y val="9.92931368712831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5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92138258368495E-2"/>
          <c:y val="0.95059421296296298"/>
          <c:w val="0.87758270702723074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Iceland's</a:t>
            </a:r>
          </a:p>
          <a:p>
            <a:pPr>
              <a:defRPr sz="20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emissions</a:t>
            </a:r>
          </a:p>
          <a:p>
            <a:pPr>
              <a:defRPr sz="20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in 2022</a:t>
            </a:r>
          </a:p>
        </c:rich>
      </c:tx>
      <c:layout>
        <c:manualLayout>
          <c:xMode val="edge"/>
          <c:yMode val="edge"/>
          <c:x val="0.41919921874999999"/>
          <c:y val="0.38647986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45388903705918"/>
          <c:y val="7.6224993354675419E-2"/>
          <c:w val="0.47418761831038136"/>
          <c:h val="0.842458885665746"/>
        </c:manualLayout>
      </c:layout>
      <c:doughnutChart>
        <c:varyColors val="1"/>
        <c:ser>
          <c:idx val="0"/>
          <c:order val="0"/>
          <c:tx>
            <c:strRef>
              <c:f>'Talnagögn | Numerical Data'!$B$4:$B$8</c:f>
              <c:strCache>
                <c:ptCount val="5"/>
                <c:pt idx="0">
                  <c:v>Energy</c:v>
                </c:pt>
                <c:pt idx="1">
                  <c:v>Industrial Processes and Product Use (IPPU)</c:v>
                </c:pt>
                <c:pt idx="2">
                  <c:v>Agriculture</c:v>
                </c:pt>
                <c:pt idx="3">
                  <c:v>Land use, Land-Use Change and Forestry (LULUCF)</c:v>
                </c:pt>
                <c:pt idx="4">
                  <c:v>Waste</c:v>
                </c:pt>
              </c:strCache>
            </c:strRef>
          </c:tx>
          <c:dPt>
            <c:idx val="0"/>
            <c:bubble3D val="0"/>
            <c:spPr>
              <a:solidFill>
                <a:srgbClr val="008A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8A-481E-A78B-AA6C2E179122}"/>
              </c:ext>
            </c:extLst>
          </c:dPt>
          <c:dPt>
            <c:idx val="1"/>
            <c:bubble3D val="0"/>
            <c:spPr>
              <a:solidFill>
                <a:srgbClr val="FFD4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8A-481E-A78B-AA6C2E179122}"/>
              </c:ext>
            </c:extLst>
          </c:dPt>
          <c:dPt>
            <c:idx val="2"/>
            <c:bubble3D val="0"/>
            <c:spPr>
              <a:solidFill>
                <a:srgbClr val="85509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8A-481E-A78B-AA6C2E179122}"/>
              </c:ext>
            </c:extLst>
          </c:dPt>
          <c:dPt>
            <c:idx val="3"/>
            <c:bubble3D val="0"/>
            <c:spPr>
              <a:solidFill>
                <a:srgbClr val="68A2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8A-481E-A78B-AA6C2E179122}"/>
              </c:ext>
            </c:extLst>
          </c:dPt>
          <c:dPt>
            <c:idx val="4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8A-481E-A78B-AA6C2E179122}"/>
              </c:ext>
            </c:extLst>
          </c:dPt>
          <c:dLbls>
            <c:dLbl>
              <c:idx val="0"/>
              <c:layout>
                <c:manualLayout>
                  <c:x val="0.20635847964248299"/>
                  <c:y val="-8.77170131866354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Energy</a:t>
                    </a:r>
                    <a:endParaRPr lang="en-US" sz="1400" b="1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</a:endParaRP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64FF30CA-4819-4CC6-B049-075F90E44FE8}" type="VALUE"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</a:t>
                    </a:r>
                    <a:r>
                      <a:rPr lang="en-US" sz="11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tonn CO</a:t>
                    </a:r>
                    <a:r>
                      <a:rPr lang="en-US" sz="11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01CE2BD-D4C4-4768-9F98-A9E9D7A3481F}" type="PERCENTAGE"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41246678828415"/>
                      <c:h val="0.190752164473781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B8A-481E-A78B-AA6C2E179122}"/>
                </c:ext>
              </c:extLst>
            </c:dLbl>
            <c:dLbl>
              <c:idx val="1"/>
              <c:layout>
                <c:manualLayout>
                  <c:x val="0.1984959701288648"/>
                  <c:y val="9.820818935130075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Industrial Processes and Product Use (IPPU)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80B4D6B-D1CB-4B86-8518-B1068544A65A}" type="CATEGORYNAM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fld id="{5183C55F-DFD6-41CF-85E7-E14894CAD9C3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115945A-82C3-4C2F-A34F-B581F46C030B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181556002307177"/>
                      <c:h val="0.180909635964746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B8A-481E-A78B-AA6C2E179122}"/>
                </c:ext>
              </c:extLst>
            </c:dLbl>
            <c:dLbl>
              <c:idx val="2"/>
              <c:layout>
                <c:manualLayout>
                  <c:x val="0.16574707110657205"/>
                  <c:y val="0.1402269811735066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Agriculture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FA5D72C-02B4-4BBC-91A1-BEF2ED7E4DB7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9A6CE8EE-F86A-4488-96A2-C6ADD682B581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281492515953607"/>
                      <c:h val="0.137852462237220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B8A-481E-A78B-AA6C2E179122}"/>
                </c:ext>
              </c:extLst>
            </c:dLbl>
            <c:dLbl>
              <c:idx val="3"/>
              <c:layout>
                <c:manualLayout>
                  <c:x val="-0.18902391902528509"/>
                  <c:y val="-0.2253928831463011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2BFE67-F2E5-4A38-8144-1FBC8FA4E959}" type="CATEGORYNAME">
                      <a:rPr lang="en-US" sz="120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latin typeface="Avenir Next LT Pro" panose="020B0504020202020204" pitchFamily="34" charset="0"/>
                      </a:rPr>
                      <a:t>Land use, Land-Use Change and Forestry (LULUCF)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5CC375B6-95CC-4D9A-8714-4BF8F3BE9BB6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CB6D0E12-A145-40C9-B8F9-AB1FC42E2FF7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48457980706057"/>
                      <c:h val="0.194254047869451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B8A-481E-A78B-AA6C2E179122}"/>
                </c:ext>
              </c:extLst>
            </c:dLbl>
            <c:dLbl>
              <c:idx val="4"/>
              <c:layout>
                <c:manualLayout>
                  <c:x val="0.18951270759203004"/>
                  <c:y val="-0.1855118055635813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Waste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1191308C-92E5-4269-907E-CCAB78BE7737}" type="CATEGORYNAM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fld id="{849DD229-9608-4F41-A199-98EA0D938B1F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CF6168A-B8A1-4C74-8559-578D0B6E690D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063359071600955"/>
                      <c:h val="0.14437019658603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B8A-481E-A78B-AA6C2E179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Lit>
              <c:formatCode>General</c:formatCode>
              <c:ptCount val="20"/>
            </c:numLit>
          </c:cat>
          <c:val>
            <c:numRef>
              <c:f>'Talnagögn | Numerical Data'!$AK$4:$AK$8</c:f>
              <c:numCache>
                <c:formatCode>0</c:formatCode>
                <c:ptCount val="5"/>
                <c:pt idx="0">
                  <c:v>1819.3423273428343</c:v>
                </c:pt>
                <c:pt idx="1">
                  <c:v>2016.7960708397557</c:v>
                </c:pt>
                <c:pt idx="2">
                  <c:v>596.26381448560176</c:v>
                </c:pt>
                <c:pt idx="3">
                  <c:v>7757.0261112450144</c:v>
                </c:pt>
                <c:pt idx="4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8A-481E-A78B-AA6C2E179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9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Iceland's</a:t>
            </a:r>
          </a:p>
          <a:p>
            <a:pPr>
              <a:defRPr/>
            </a:pPr>
            <a:r>
              <a:rPr lang="is-IS"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emissions</a:t>
            </a:r>
          </a:p>
          <a:p>
            <a:pPr>
              <a:defRPr/>
            </a:pPr>
            <a:r>
              <a:rPr lang="is-IS"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in 2022</a:t>
            </a:r>
          </a:p>
          <a:p>
            <a:pPr>
              <a:defRPr/>
            </a:pPr>
            <a:r>
              <a:rPr lang="is-IS" sz="18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- </a:t>
            </a:r>
            <a:r>
              <a:rPr lang="is-IS" sz="14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without LULUCF</a:t>
            </a:r>
          </a:p>
        </c:rich>
      </c:tx>
      <c:layout>
        <c:manualLayout>
          <c:xMode val="edge"/>
          <c:yMode val="edge"/>
          <c:x val="0.40525299479166665"/>
          <c:y val="0.3499703703703703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7234449372056"/>
          <c:y val="6.2542639452881091E-2"/>
          <c:w val="0.5243279903324034"/>
          <c:h val="0.847114790999949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A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2C-44C2-B516-ED66EF323472}"/>
              </c:ext>
            </c:extLst>
          </c:dPt>
          <c:dPt>
            <c:idx val="1"/>
            <c:bubble3D val="0"/>
            <c:spPr>
              <a:solidFill>
                <a:srgbClr val="FFD4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2C-44C2-B516-ED66EF323472}"/>
              </c:ext>
            </c:extLst>
          </c:dPt>
          <c:dPt>
            <c:idx val="2"/>
            <c:bubble3D val="0"/>
            <c:spPr>
              <a:solidFill>
                <a:srgbClr val="85509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2C-44C2-B516-ED66EF323472}"/>
              </c:ext>
            </c:extLst>
          </c:dPt>
          <c:dPt>
            <c:idx val="3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2C-44C2-B516-ED66EF323472}"/>
              </c:ext>
            </c:extLst>
          </c:dPt>
          <c:dLbls>
            <c:dLbl>
              <c:idx val="0"/>
              <c:layout>
                <c:manualLayout>
                  <c:x val="-0.28146256510416667"/>
                  <c:y val="0.1115015046296296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Energy</a:t>
                    </a:r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2BFA168E-3233-4803-B00B-13990E658939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53DBEDAD-EA1B-4659-BBAB-188B0F13124B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3216839907443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A2C-44C2-B516-ED66EF323472}"/>
                </c:ext>
              </c:extLst>
            </c:dLbl>
            <c:dLbl>
              <c:idx val="1"/>
              <c:layout>
                <c:manualLayout>
                  <c:x val="-0.198126953125"/>
                  <c:y val="-9.723460648148148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Industrial Processes and Product Use (IPPU)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46662C37-EEE3-4A28-863E-B3C5E196814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sz="1200" b="1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r>
                      <a:rPr lang="en-US" sz="1200" b="1"/>
                      <a:t>43%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291888020833335"/>
                      <c:h val="0.184365277777777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A2C-44C2-B516-ED66EF323472}"/>
                </c:ext>
              </c:extLst>
            </c:dLbl>
            <c:dLbl>
              <c:idx val="2"/>
              <c:layout>
                <c:manualLayout>
                  <c:x val="0.211878125"/>
                  <c:y val="-0.1082732638888889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Agriculture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1DE72933-C415-4FDC-933D-900DE58F313E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sz="1200" b="1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r>
                      <a:rPr lang="en-US" sz="1200" b="1"/>
                      <a:t>13%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915952100103958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A2C-44C2-B516-ED66EF323472}"/>
                </c:ext>
              </c:extLst>
            </c:dLbl>
            <c:dLbl>
              <c:idx val="3"/>
              <c:layout>
                <c:manualLayout>
                  <c:x val="0.21424212239583335"/>
                  <c:y val="0.16458229166666655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Waste</a:t>
                    </a:r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AB88BE49-91BC-4E2F-B159-078A9B5441C7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4490BD91-37FD-4D5D-8D9B-6F4A92F526CF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399500180069312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A2C-44C2-B516-ED66EF323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Emissions'!$A$19:$A$22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'Losun | Emissions'!$B$19:$B$22</c:f>
              <c:numCache>
                <c:formatCode>0</c:formatCode>
                <c:ptCount val="4"/>
                <c:pt idx="0">
                  <c:v>1819.3423273428343</c:v>
                </c:pt>
                <c:pt idx="1">
                  <c:v>2016.7960708397557</c:v>
                </c:pt>
                <c:pt idx="2">
                  <c:v>596.26381448560176</c:v>
                </c:pt>
                <c:pt idx="3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2C-44C2-B516-ED66EF32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Data'!$B$4</c:f>
              <c:strCache>
                <c:ptCount val="1"/>
                <c:pt idx="0">
                  <c:v>Energy</c:v>
                </c:pt>
              </c:strCache>
            </c:strRef>
          </c:tx>
          <c:spPr>
            <a:ln w="25400" cap="rnd">
              <a:solidFill>
                <a:srgbClr val="008AAC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Data'!$E$4:$AK$4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1952.744708175202</c:v>
                </c:pt>
                <c:pt idx="5">
                  <c:v>2057.5282135832067</c:v>
                </c:pt>
                <c:pt idx="6">
                  <c:v>2113.0130601249293</c:v>
                </c:pt>
                <c:pt idx="7">
                  <c:v>2152.8562275053505</c:v>
                </c:pt>
                <c:pt idx="8">
                  <c:v>2146.4959611070444</c:v>
                </c:pt>
                <c:pt idx="9">
                  <c:v>2202.9770710792409</c:v>
                </c:pt>
                <c:pt idx="10">
                  <c:v>2185.1738631188432</c:v>
                </c:pt>
                <c:pt idx="11">
                  <c:v>2073.8383908938731</c:v>
                </c:pt>
                <c:pt idx="12">
                  <c:v>2183.7512394044129</c:v>
                </c:pt>
                <c:pt idx="13">
                  <c:v>2172.6708478951882</c:v>
                </c:pt>
                <c:pt idx="14">
                  <c:v>2271.5543018225458</c:v>
                </c:pt>
                <c:pt idx="15">
                  <c:v>2158.4741859872074</c:v>
                </c:pt>
                <c:pt idx="16">
                  <c:v>2221.7123351469513</c:v>
                </c:pt>
                <c:pt idx="17">
                  <c:v>2363.0011344644599</c:v>
                </c:pt>
                <c:pt idx="18">
                  <c:v>2234.8839363258271</c:v>
                </c:pt>
                <c:pt idx="19">
                  <c:v>2137.0026767468503</c:v>
                </c:pt>
                <c:pt idx="20">
                  <c:v>2026.6958714424197</c:v>
                </c:pt>
                <c:pt idx="21">
                  <c:v>1905.04654275758</c:v>
                </c:pt>
                <c:pt idx="22">
                  <c:v>1855.8864101550566</c:v>
                </c:pt>
                <c:pt idx="23">
                  <c:v>1820.5186083681342</c:v>
                </c:pt>
                <c:pt idx="24">
                  <c:v>1808.9098254393584</c:v>
                </c:pt>
                <c:pt idx="25">
                  <c:v>1853.7530265510982</c:v>
                </c:pt>
                <c:pt idx="26">
                  <c:v>1829.0066522105687</c:v>
                </c:pt>
                <c:pt idx="27">
                  <c:v>1870.2431305737434</c:v>
                </c:pt>
                <c:pt idx="28">
                  <c:v>1911.1675218903415</c:v>
                </c:pt>
                <c:pt idx="29">
                  <c:v>1853.9900835573321</c:v>
                </c:pt>
                <c:pt idx="30">
                  <c:v>1664.6206354784331</c:v>
                </c:pt>
                <c:pt idx="31">
                  <c:v>1764.044252217516</c:v>
                </c:pt>
                <c:pt idx="32">
                  <c:v>1819.3423273428343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5-4A6A-A300-CB3683FF6531}"/>
            </c:ext>
          </c:extLst>
        </c:ser>
        <c:ser>
          <c:idx val="1"/>
          <c:order val="1"/>
          <c:tx>
            <c:strRef>
              <c:f>'Talnagögn | Numerical Data'!$B$5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spPr>
            <a:ln w="25400" cap="rnd">
              <a:solidFill>
                <a:srgbClr val="FFD44B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Data'!$E$5:$AK$5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1866.9949329958663</c:v>
                </c:pt>
                <c:pt idx="20">
                  <c:v>1895.6047290242457</c:v>
                </c:pt>
                <c:pt idx="21">
                  <c:v>1825.9485266211648</c:v>
                </c:pt>
                <c:pt idx="22">
                  <c:v>1894.1079635972437</c:v>
                </c:pt>
                <c:pt idx="23">
                  <c:v>1942.4760463601924</c:v>
                </c:pt>
                <c:pt idx="24">
                  <c:v>1917.1142485098387</c:v>
                </c:pt>
                <c:pt idx="25">
                  <c:v>1965.7393459518466</c:v>
                </c:pt>
                <c:pt idx="26">
                  <c:v>1947.7582882023958</c:v>
                </c:pt>
                <c:pt idx="27">
                  <c:v>1994.093587231655</c:v>
                </c:pt>
                <c:pt idx="28">
                  <c:v>2035.2279434517427</c:v>
                </c:pt>
                <c:pt idx="29">
                  <c:v>2002.0725161428127</c:v>
                </c:pt>
                <c:pt idx="30">
                  <c:v>1977.2693388393482</c:v>
                </c:pt>
                <c:pt idx="31">
                  <c:v>2011.9213714823172</c:v>
                </c:pt>
                <c:pt idx="32">
                  <c:v>2016.7960708397557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5-4A6A-A300-CB3683FF6531}"/>
            </c:ext>
          </c:extLst>
        </c:ser>
        <c:ser>
          <c:idx val="2"/>
          <c:order val="2"/>
          <c:tx>
            <c:strRef>
              <c:f>'Talnagögn | Numerical Data'!$B$6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 cap="rnd">
              <a:solidFill>
                <a:srgbClr val="85509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Data'!$E$6:$AK$6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65-4A6A-A300-CB3683FF6531}"/>
            </c:ext>
          </c:extLst>
        </c:ser>
        <c:ser>
          <c:idx val="3"/>
          <c:order val="3"/>
          <c:tx>
            <c:strRef>
              <c:f>'Talnagögn | Numerical Data'!$B$7</c:f>
              <c:strCache>
                <c:ptCount val="1"/>
                <c:pt idx="0">
                  <c:v>Land use, Land-Use Change and Forestry (LULUCF)</c:v>
                </c:pt>
              </c:strCache>
            </c:strRef>
          </c:tx>
          <c:spPr>
            <a:ln w="25400" cap="rnd">
              <a:solidFill>
                <a:srgbClr val="68A200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Data'!$E$7:$AK$7</c:f>
              <c:numCache>
                <c:formatCode>0</c:formatCode>
                <c:ptCount val="33"/>
                <c:pt idx="0">
                  <c:v>7731.9775982412284</c:v>
                </c:pt>
                <c:pt idx="1">
                  <c:v>7739.3979566312819</c:v>
                </c:pt>
                <c:pt idx="2">
                  <c:v>7729.4182641289335</c:v>
                </c:pt>
                <c:pt idx="3">
                  <c:v>7738.6932752009525</c:v>
                </c:pt>
                <c:pt idx="4">
                  <c:v>7728.8987322618559</c:v>
                </c:pt>
                <c:pt idx="5">
                  <c:v>7714.9756582611935</c:v>
                </c:pt>
                <c:pt idx="6">
                  <c:v>7708.2142896919695</c:v>
                </c:pt>
                <c:pt idx="7">
                  <c:v>7703.5136527923596</c:v>
                </c:pt>
                <c:pt idx="8">
                  <c:v>7704.9653601001082</c:v>
                </c:pt>
                <c:pt idx="9">
                  <c:v>7711.6256002131795</c:v>
                </c:pt>
                <c:pt idx="10">
                  <c:v>7722.898227187</c:v>
                </c:pt>
                <c:pt idx="11">
                  <c:v>7732.7471676663808</c:v>
                </c:pt>
                <c:pt idx="12">
                  <c:v>7750.4559025906046</c:v>
                </c:pt>
                <c:pt idx="13">
                  <c:v>7746.7773778637229</c:v>
                </c:pt>
                <c:pt idx="14">
                  <c:v>7746.2011254354247</c:v>
                </c:pt>
                <c:pt idx="15">
                  <c:v>7745.9762440253562</c:v>
                </c:pt>
                <c:pt idx="16">
                  <c:v>7798.5372127211649</c:v>
                </c:pt>
                <c:pt idx="17">
                  <c:v>7700.2747971120243</c:v>
                </c:pt>
                <c:pt idx="18">
                  <c:v>7741.9116195473371</c:v>
                </c:pt>
                <c:pt idx="19">
                  <c:v>7785.7601698198168</c:v>
                </c:pt>
                <c:pt idx="20">
                  <c:v>7767.3487540486158</c:v>
                </c:pt>
                <c:pt idx="21">
                  <c:v>7747.2625234575435</c:v>
                </c:pt>
                <c:pt idx="22">
                  <c:v>7753.2772980530008</c:v>
                </c:pt>
                <c:pt idx="23">
                  <c:v>7753.7915214423783</c:v>
                </c:pt>
                <c:pt idx="24">
                  <c:v>7748.0129203167553</c:v>
                </c:pt>
                <c:pt idx="25">
                  <c:v>7739.2159532055402</c:v>
                </c:pt>
                <c:pt idx="26">
                  <c:v>7720.3272937839329</c:v>
                </c:pt>
                <c:pt idx="27">
                  <c:v>7693.1265864653978</c:v>
                </c:pt>
                <c:pt idx="28">
                  <c:v>7680.251944371128</c:v>
                </c:pt>
                <c:pt idx="29">
                  <c:v>7693.3661036372523</c:v>
                </c:pt>
                <c:pt idx="30">
                  <c:v>7701.6977654804423</c:v>
                </c:pt>
                <c:pt idx="31">
                  <c:v>7699.0368574365402</c:v>
                </c:pt>
                <c:pt idx="32">
                  <c:v>7757.0261112450144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65-4A6A-A300-CB3683FF6531}"/>
            </c:ext>
          </c:extLst>
        </c:ser>
        <c:ser>
          <c:idx val="4"/>
          <c:order val="4"/>
          <c:tx>
            <c:strRef>
              <c:f>'Talnagögn | Numerical Data'!$B$8</c:f>
              <c:strCache>
                <c:ptCount val="1"/>
                <c:pt idx="0">
                  <c:v>Waste</c:v>
                </c:pt>
              </c:strCache>
            </c:strRef>
          </c:tx>
          <c:spPr>
            <a:ln w="2540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Data'!$E$8:$AK$8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65-4A6A-A300-CB3683FF6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53128"/>
        <c:axId val="1044714616"/>
      </c:line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140625"/>
          <c:y val="0.83855347222222221"/>
          <c:w val="0.83026406249999996"/>
          <c:h val="0.14380763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5143229166666"/>
          <c:y val="3.2337962962962964E-2"/>
          <c:w val="0.87915846354166671"/>
          <c:h val="0.78550393518518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Data'!$B$4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8AAC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Data'!$E$4:$AK$4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1952.744708175202</c:v>
                </c:pt>
                <c:pt idx="5">
                  <c:v>2057.5282135832067</c:v>
                </c:pt>
                <c:pt idx="6">
                  <c:v>2113.0130601249293</c:v>
                </c:pt>
                <c:pt idx="7">
                  <c:v>2152.8562275053505</c:v>
                </c:pt>
                <c:pt idx="8">
                  <c:v>2146.4959611070444</c:v>
                </c:pt>
                <c:pt idx="9">
                  <c:v>2202.9770710792409</c:v>
                </c:pt>
                <c:pt idx="10">
                  <c:v>2185.1738631188432</c:v>
                </c:pt>
                <c:pt idx="11">
                  <c:v>2073.8383908938731</c:v>
                </c:pt>
                <c:pt idx="12">
                  <c:v>2183.7512394044129</c:v>
                </c:pt>
                <c:pt idx="13">
                  <c:v>2172.6708478951882</c:v>
                </c:pt>
                <c:pt idx="14">
                  <c:v>2271.5543018225458</c:v>
                </c:pt>
                <c:pt idx="15">
                  <c:v>2158.4741859872074</c:v>
                </c:pt>
                <c:pt idx="16">
                  <c:v>2221.7123351469513</c:v>
                </c:pt>
                <c:pt idx="17">
                  <c:v>2363.0011344644599</c:v>
                </c:pt>
                <c:pt idx="18">
                  <c:v>2234.8839363258271</c:v>
                </c:pt>
                <c:pt idx="19">
                  <c:v>2137.0026767468503</c:v>
                </c:pt>
                <c:pt idx="20">
                  <c:v>2026.6958714424197</c:v>
                </c:pt>
                <c:pt idx="21">
                  <c:v>1905.04654275758</c:v>
                </c:pt>
                <c:pt idx="22">
                  <c:v>1855.8864101550566</c:v>
                </c:pt>
                <c:pt idx="23">
                  <c:v>1820.5186083681342</c:v>
                </c:pt>
                <c:pt idx="24">
                  <c:v>1808.9098254393584</c:v>
                </c:pt>
                <c:pt idx="25">
                  <c:v>1853.7530265510982</c:v>
                </c:pt>
                <c:pt idx="26">
                  <c:v>1829.0066522105687</c:v>
                </c:pt>
                <c:pt idx="27">
                  <c:v>1870.2431305737434</c:v>
                </c:pt>
                <c:pt idx="28">
                  <c:v>1911.1675218903415</c:v>
                </c:pt>
                <c:pt idx="29">
                  <c:v>1853.9900835573321</c:v>
                </c:pt>
                <c:pt idx="30">
                  <c:v>1664.6206354784331</c:v>
                </c:pt>
                <c:pt idx="31">
                  <c:v>1764.044252217516</c:v>
                </c:pt>
                <c:pt idx="32">
                  <c:v>1819.3423273428343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E-4000-BD90-1BDE53E13981}"/>
            </c:ext>
          </c:extLst>
        </c:ser>
        <c:ser>
          <c:idx val="1"/>
          <c:order val="1"/>
          <c:tx>
            <c:strRef>
              <c:f>'Talnagögn | Numerical Data'!$B$5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spPr>
            <a:solidFill>
              <a:srgbClr val="FFD44B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Data'!$E$5:$AK$5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1866.9949329958663</c:v>
                </c:pt>
                <c:pt idx="20">
                  <c:v>1895.6047290242457</c:v>
                </c:pt>
                <c:pt idx="21">
                  <c:v>1825.9485266211648</c:v>
                </c:pt>
                <c:pt idx="22">
                  <c:v>1894.1079635972437</c:v>
                </c:pt>
                <c:pt idx="23">
                  <c:v>1942.4760463601924</c:v>
                </c:pt>
                <c:pt idx="24">
                  <c:v>1917.1142485098387</c:v>
                </c:pt>
                <c:pt idx="25">
                  <c:v>1965.7393459518466</c:v>
                </c:pt>
                <c:pt idx="26">
                  <c:v>1947.7582882023958</c:v>
                </c:pt>
                <c:pt idx="27">
                  <c:v>1994.093587231655</c:v>
                </c:pt>
                <c:pt idx="28">
                  <c:v>2035.2279434517427</c:v>
                </c:pt>
                <c:pt idx="29">
                  <c:v>2002.0725161428127</c:v>
                </c:pt>
                <c:pt idx="30">
                  <c:v>1977.2693388393482</c:v>
                </c:pt>
                <c:pt idx="31">
                  <c:v>2011.9213714823172</c:v>
                </c:pt>
                <c:pt idx="32">
                  <c:v>2016.7960708397557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E-4000-BD90-1BDE53E13981}"/>
            </c:ext>
          </c:extLst>
        </c:ser>
        <c:ser>
          <c:idx val="2"/>
          <c:order val="2"/>
          <c:tx>
            <c:strRef>
              <c:f>'Talnagögn | Numerical Data'!$B$6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855092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Data'!$E$6:$AK$6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CE-4000-BD90-1BDE53E13981}"/>
            </c:ext>
          </c:extLst>
        </c:ser>
        <c:ser>
          <c:idx val="4"/>
          <c:order val="3"/>
          <c:tx>
            <c:strRef>
              <c:f>'Talnagögn | Numerical Data'!$B$8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Data'!$E$8:$AK$8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CE-4000-BD90-1BDE53E13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53128"/>
        <c:axId val="1044714616"/>
      </c:bar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Greenhouse Gas Emissions (kt CO</a:t>
                </a:r>
                <a:r>
                  <a:rPr lang="en-US" baseline="-25000"/>
                  <a:t>2-</a:t>
                </a:r>
                <a:r>
                  <a:rPr lang="en-US"/>
                  <a:t>eq.)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237662037037048"/>
          <c:w val="1"/>
          <c:h val="8.468356481481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Data'!$B$4</c:f>
              <c:strCache>
                <c:ptCount val="1"/>
                <c:pt idx="0">
                  <c:v>Energy</c:v>
                </c:pt>
              </c:strCache>
            </c:strRef>
          </c:tx>
          <c:spPr>
            <a:ln w="25400" cap="rnd">
              <a:solidFill>
                <a:srgbClr val="008AAC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Data'!$E$4:$AK$4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1952.744708175202</c:v>
                </c:pt>
                <c:pt idx="5">
                  <c:v>2057.5282135832067</c:v>
                </c:pt>
                <c:pt idx="6">
                  <c:v>2113.0130601249293</c:v>
                </c:pt>
                <c:pt idx="7">
                  <c:v>2152.8562275053505</c:v>
                </c:pt>
                <c:pt idx="8">
                  <c:v>2146.4959611070444</c:v>
                </c:pt>
                <c:pt idx="9">
                  <c:v>2202.9770710792409</c:v>
                </c:pt>
                <c:pt idx="10">
                  <c:v>2185.1738631188432</c:v>
                </c:pt>
                <c:pt idx="11">
                  <c:v>2073.8383908938731</c:v>
                </c:pt>
                <c:pt idx="12">
                  <c:v>2183.7512394044129</c:v>
                </c:pt>
                <c:pt idx="13">
                  <c:v>2172.6708478951882</c:v>
                </c:pt>
                <c:pt idx="14">
                  <c:v>2271.5543018225458</c:v>
                </c:pt>
                <c:pt idx="15">
                  <c:v>2158.4741859872074</c:v>
                </c:pt>
                <c:pt idx="16">
                  <c:v>2221.7123351469513</c:v>
                </c:pt>
                <c:pt idx="17">
                  <c:v>2363.0011344644599</c:v>
                </c:pt>
                <c:pt idx="18">
                  <c:v>2234.8839363258271</c:v>
                </c:pt>
                <c:pt idx="19">
                  <c:v>2137.0026767468503</c:v>
                </c:pt>
                <c:pt idx="20">
                  <c:v>2026.6958714424197</c:v>
                </c:pt>
                <c:pt idx="21">
                  <c:v>1905.04654275758</c:v>
                </c:pt>
                <c:pt idx="22">
                  <c:v>1855.8864101550566</c:v>
                </c:pt>
                <c:pt idx="23">
                  <c:v>1820.5186083681342</c:v>
                </c:pt>
                <c:pt idx="24">
                  <c:v>1808.9098254393584</c:v>
                </c:pt>
                <c:pt idx="25">
                  <c:v>1853.7530265510982</c:v>
                </c:pt>
                <c:pt idx="26">
                  <c:v>1829.0066522105687</c:v>
                </c:pt>
                <c:pt idx="27">
                  <c:v>1870.2431305737434</c:v>
                </c:pt>
                <c:pt idx="28">
                  <c:v>1911.1675218903415</c:v>
                </c:pt>
                <c:pt idx="29">
                  <c:v>1853.9900835573321</c:v>
                </c:pt>
                <c:pt idx="30">
                  <c:v>1664.6206354784331</c:v>
                </c:pt>
                <c:pt idx="31">
                  <c:v>1764.044252217516</c:v>
                </c:pt>
                <c:pt idx="32">
                  <c:v>1819.3423273428343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03-4E6C-98BF-AC8F0B546C13}"/>
            </c:ext>
          </c:extLst>
        </c:ser>
        <c:ser>
          <c:idx val="1"/>
          <c:order val="1"/>
          <c:tx>
            <c:strRef>
              <c:f>'Talnagögn | Numerical Data'!$B$5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spPr>
            <a:ln w="25400" cap="rnd">
              <a:solidFill>
                <a:srgbClr val="FFD44B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Data'!$E$5:$AK$5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1866.9949329958663</c:v>
                </c:pt>
                <c:pt idx="20">
                  <c:v>1895.6047290242457</c:v>
                </c:pt>
                <c:pt idx="21">
                  <c:v>1825.9485266211648</c:v>
                </c:pt>
                <c:pt idx="22">
                  <c:v>1894.1079635972437</c:v>
                </c:pt>
                <c:pt idx="23">
                  <c:v>1942.4760463601924</c:v>
                </c:pt>
                <c:pt idx="24">
                  <c:v>1917.1142485098387</c:v>
                </c:pt>
                <c:pt idx="25">
                  <c:v>1965.7393459518466</c:v>
                </c:pt>
                <c:pt idx="26">
                  <c:v>1947.7582882023958</c:v>
                </c:pt>
                <c:pt idx="27">
                  <c:v>1994.093587231655</c:v>
                </c:pt>
                <c:pt idx="28">
                  <c:v>2035.2279434517427</c:v>
                </c:pt>
                <c:pt idx="29">
                  <c:v>2002.0725161428127</c:v>
                </c:pt>
                <c:pt idx="30">
                  <c:v>1977.2693388393482</c:v>
                </c:pt>
                <c:pt idx="31">
                  <c:v>2011.9213714823172</c:v>
                </c:pt>
                <c:pt idx="32">
                  <c:v>2016.7960708397557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3-4E6C-98BF-AC8F0B546C13}"/>
            </c:ext>
          </c:extLst>
        </c:ser>
        <c:ser>
          <c:idx val="2"/>
          <c:order val="2"/>
          <c:tx>
            <c:strRef>
              <c:f>'Talnagögn | Numerical Data'!$B$6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 cap="rnd">
              <a:solidFill>
                <a:srgbClr val="85509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Data'!$E$6:$AK$6</c:f>
              <c:numCache>
                <c:formatCode>0</c:formatCode>
                <c:ptCount val="33"/>
                <c:pt idx="0">
                  <c:v>694.20584855492018</c:v>
                </c:pt>
                <c:pt idx="1">
                  <c:v>675.17702649643161</c:v>
                </c:pt>
                <c:pt idx="2">
                  <c:v>653.60768715065672</c:v>
                </c:pt>
                <c:pt idx="3">
                  <c:v>654.61987844453154</c:v>
                </c:pt>
                <c:pt idx="4">
                  <c:v>657.92775634577572</c:v>
                </c:pt>
                <c:pt idx="5">
                  <c:v>637.97961017787088</c:v>
                </c:pt>
                <c:pt idx="6">
                  <c:v>650.80493836440644</c:v>
                </c:pt>
                <c:pt idx="7">
                  <c:v>641.51953413120441</c:v>
                </c:pt>
                <c:pt idx="8">
                  <c:v>655.00026608268888</c:v>
                </c:pt>
                <c:pt idx="9">
                  <c:v>652.03131596698165</c:v>
                </c:pt>
                <c:pt idx="10">
                  <c:v>637.26426806583288</c:v>
                </c:pt>
                <c:pt idx="11">
                  <c:v>633.73717775184696</c:v>
                </c:pt>
                <c:pt idx="12">
                  <c:v>617.17362639415398</c:v>
                </c:pt>
                <c:pt idx="13">
                  <c:v>609.40906214551046</c:v>
                </c:pt>
                <c:pt idx="14">
                  <c:v>601.38500789240277</c:v>
                </c:pt>
                <c:pt idx="15">
                  <c:v>603.84405728721583</c:v>
                </c:pt>
                <c:pt idx="16">
                  <c:v>629.87706901243962</c:v>
                </c:pt>
                <c:pt idx="17">
                  <c:v>646.68158051869307</c:v>
                </c:pt>
                <c:pt idx="18">
                  <c:v>663.14525544876005</c:v>
                </c:pt>
                <c:pt idx="19">
                  <c:v>653.49299000944347</c:v>
                </c:pt>
                <c:pt idx="20">
                  <c:v>639.63038393196609</c:v>
                </c:pt>
                <c:pt idx="21">
                  <c:v>637.68760033879005</c:v>
                </c:pt>
                <c:pt idx="22">
                  <c:v>632.56663394474219</c:v>
                </c:pt>
                <c:pt idx="23">
                  <c:v>616.94086680330463</c:v>
                </c:pt>
                <c:pt idx="24">
                  <c:v>661.09304047722981</c:v>
                </c:pt>
                <c:pt idx="25">
                  <c:v>650.33098507062186</c:v>
                </c:pt>
                <c:pt idx="26">
                  <c:v>650.24351923079553</c:v>
                </c:pt>
                <c:pt idx="27">
                  <c:v>651.07884376655443</c:v>
                </c:pt>
                <c:pt idx="28">
                  <c:v>628.29735478720954</c:v>
                </c:pt>
                <c:pt idx="29">
                  <c:v>610.90561980249811</c:v>
                </c:pt>
                <c:pt idx="30">
                  <c:v>609.48364614886987</c:v>
                </c:pt>
                <c:pt idx="31">
                  <c:v>612.74653429160969</c:v>
                </c:pt>
                <c:pt idx="32">
                  <c:v>596.26381448560176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03-4E6C-98BF-AC8F0B546C13}"/>
            </c:ext>
          </c:extLst>
        </c:ser>
        <c:ser>
          <c:idx val="4"/>
          <c:order val="3"/>
          <c:tx>
            <c:strRef>
              <c:f>'Talnagögn | Numerical Data'!$B$8</c:f>
              <c:strCache>
                <c:ptCount val="1"/>
                <c:pt idx="0">
                  <c:v>Waste</c:v>
                </c:pt>
              </c:strCache>
            </c:strRef>
          </c:tx>
          <c:spPr>
            <a:ln w="2540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Data'!$E$3:$AK$3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Data'!$E$8:$AK$8</c:f>
              <c:numCache>
                <c:formatCode>0</c:formatCode>
                <c:ptCount val="33"/>
                <c:pt idx="0">
                  <c:v>207.48113733980259</c:v>
                </c:pt>
                <c:pt idx="1">
                  <c:v>212.03186377951397</c:v>
                </c:pt>
                <c:pt idx="2">
                  <c:v>225.58702102180382</c:v>
                </c:pt>
                <c:pt idx="3">
                  <c:v>236.40774938066681</c:v>
                </c:pt>
                <c:pt idx="4">
                  <c:v>244.83072677962889</c:v>
                </c:pt>
                <c:pt idx="5">
                  <c:v>255.41947994235574</c:v>
                </c:pt>
                <c:pt idx="6">
                  <c:v>264.77085314091136</c:v>
                </c:pt>
                <c:pt idx="7">
                  <c:v>272.26855629461784</c:v>
                </c:pt>
                <c:pt idx="8">
                  <c:v>275.05559773556348</c:v>
                </c:pt>
                <c:pt idx="9">
                  <c:v>283.13385157377053</c:v>
                </c:pt>
                <c:pt idx="10">
                  <c:v>292.50701797420641</c:v>
                </c:pt>
                <c:pt idx="11">
                  <c:v>302.15134490531494</c:v>
                </c:pt>
                <c:pt idx="12">
                  <c:v>306.70530057390198</c:v>
                </c:pt>
                <c:pt idx="13">
                  <c:v>307.81784672507393</c:v>
                </c:pt>
                <c:pt idx="14">
                  <c:v>316.82976324616033</c:v>
                </c:pt>
                <c:pt idx="15">
                  <c:v>309.53893147492948</c:v>
                </c:pt>
                <c:pt idx="16">
                  <c:v>333.13526984570194</c:v>
                </c:pt>
                <c:pt idx="17">
                  <c:v>336.59809645653598</c:v>
                </c:pt>
                <c:pt idx="18">
                  <c:v>319.07552636085347</c:v>
                </c:pt>
                <c:pt idx="19">
                  <c:v>309.24594884471435</c:v>
                </c:pt>
                <c:pt idx="20">
                  <c:v>305.67595447528646</c:v>
                </c:pt>
                <c:pt idx="21">
                  <c:v>286.53952541116678</c:v>
                </c:pt>
                <c:pt idx="22">
                  <c:v>266.22595098804709</c:v>
                </c:pt>
                <c:pt idx="23">
                  <c:v>265.52935636732673</c:v>
                </c:pt>
                <c:pt idx="24">
                  <c:v>265.57340278303883</c:v>
                </c:pt>
                <c:pt idx="25">
                  <c:v>264.57336579600678</c:v>
                </c:pt>
                <c:pt idx="26">
                  <c:v>260.82777266230755</c:v>
                </c:pt>
                <c:pt idx="27">
                  <c:v>258.41364763953004</c:v>
                </c:pt>
                <c:pt idx="28">
                  <c:v>253.71551128545298</c:v>
                </c:pt>
                <c:pt idx="29">
                  <c:v>222.02369345705489</c:v>
                </c:pt>
                <c:pt idx="30">
                  <c:v>244.09309579030295</c:v>
                </c:pt>
                <c:pt idx="31">
                  <c:v>242.67746631186964</c:v>
                </c:pt>
                <c:pt idx="32">
                  <c:v>233.59868925586372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03-4E6C-98BF-AC8F0B546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53128"/>
        <c:axId val="1044714616"/>
      </c:line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kern="1200" spc="0" baseline="0">
                <a:solidFill>
                  <a:sysClr val="windowText" lastClr="000000"/>
                </a:solidFill>
              </a:rPr>
              <a:t>Iceland's</a:t>
            </a:r>
          </a:p>
          <a:p>
            <a:pPr>
              <a:defRPr/>
            </a:pPr>
            <a:r>
              <a:rPr lang="is-IS" sz="1600" b="1" i="0" u="none" strike="noStrike" kern="1200" spc="0" baseline="0">
                <a:solidFill>
                  <a:sysClr val="windowText" lastClr="000000"/>
                </a:solidFill>
              </a:rPr>
              <a:t>emissions</a:t>
            </a:r>
          </a:p>
          <a:p>
            <a:pPr>
              <a:defRPr/>
            </a:pPr>
            <a:r>
              <a:rPr lang="is-IS" sz="1600" b="1" i="0" u="none" strike="noStrike" kern="1200" spc="0" baseline="0">
                <a:solidFill>
                  <a:sysClr val="windowText" lastClr="000000"/>
                </a:solidFill>
              </a:rPr>
              <a:t>in 2022</a:t>
            </a:r>
          </a:p>
          <a:p>
            <a:pPr>
              <a:defRPr/>
            </a:pPr>
            <a:r>
              <a:rPr lang="is-IS" sz="1200" b="0" i="0" u="none" strike="noStrike" kern="1200" spc="0" baseline="0">
                <a:solidFill>
                  <a:sysClr val="windowText" lastClr="000000"/>
                </a:solidFill>
              </a:rPr>
              <a:t>- without LULUCF</a:t>
            </a:r>
          </a:p>
        </c:rich>
      </c:tx>
      <c:layout>
        <c:manualLayout>
          <c:xMode val="edge"/>
          <c:yMode val="edge"/>
          <c:x val="0.41869492187500007"/>
          <c:y val="0.3704384259259258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02312705299947"/>
          <c:y val="7.7932023310225931E-2"/>
          <c:w val="0.45580729166666667"/>
          <c:h val="0.81032407407407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BD-4D3E-8CE6-F9ECEA1244E5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BD-4D3E-8CE6-F9ECEA1244E5}"/>
              </c:ext>
            </c:extLst>
          </c:dPt>
          <c:dPt>
            <c:idx val="2"/>
            <c:bubble3D val="0"/>
            <c:spPr>
              <a:solidFill>
                <a:srgbClr val="7FB9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BD-4D3E-8CE6-F9ECEA1244E5}"/>
              </c:ext>
            </c:extLst>
          </c:dPt>
          <c:dPt>
            <c:idx val="3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BD-4D3E-8CE6-F9ECEA1244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BD-4D3E-8CE6-F9ECEA1244E5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BD-4D3E-8CE6-F9ECEA1244E5}"/>
              </c:ext>
            </c:extLst>
          </c:dPt>
          <c:dPt>
            <c:idx val="6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EBD-4D3E-8CE6-F9ECEA1244E5}"/>
              </c:ext>
            </c:extLst>
          </c:dPt>
          <c:dPt>
            <c:idx val="7"/>
            <c:bubble3D val="0"/>
            <c:spPr>
              <a:solidFill>
                <a:schemeClr val="accent1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EBD-4D3E-8CE6-F9ECEA1244E5}"/>
              </c:ext>
            </c:extLst>
          </c:dPt>
          <c:dLbls>
            <c:dLbl>
              <c:idx val="0"/>
              <c:layout>
                <c:manualLayout>
                  <c:x val="4.9785180728866583E-2"/>
                  <c:y val="0.18050326509768139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32284A-8F90-4748-B0F5-6F6E58D11B5A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BF2AFE09-1445-400A-AEA0-466E41B1FC30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C5680EF-1B1A-4EAB-9308-CE113ADB1355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EBD-4D3E-8CE6-F9ECEA1244E5}"/>
                </c:ext>
              </c:extLst>
            </c:dLbl>
            <c:dLbl>
              <c:idx val="1"/>
              <c:layout>
                <c:manualLayout>
                  <c:x val="-0.17677304687500001"/>
                  <c:y val="0.16168981481481481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D13A9EF-5FAA-4B67-8F14-640355573CDB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A91B62A-0BA8-4534-A750-808D83577502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2852F327-B7F6-406C-96BA-AD96A0AD6B31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EBD-4D3E-8CE6-F9ECEA1244E5}"/>
                </c:ext>
              </c:extLst>
            </c:dLbl>
            <c:dLbl>
              <c:idx val="2"/>
              <c:layout>
                <c:manualLayout>
                  <c:x val="-0.19022057291666666"/>
                  <c:y val="2.939814814814814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CBAC73-3C67-4214-82D5-853677065651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1A58D8B4-24A6-49BE-88F0-174A28FF513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C9060AC0-1EA3-4A4F-B3BA-C296C52374BE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EBD-4D3E-8CE6-F9ECEA1244E5}"/>
                </c:ext>
              </c:extLst>
            </c:dLbl>
            <c:dLbl>
              <c:idx val="3"/>
              <c:layout>
                <c:manualLayout>
                  <c:x val="-0.20345240885416666"/>
                  <c:y val="-0.15875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1E952F-6CE4-4073-AE6D-13BDD66E09B3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3D915031-0400-4551-94FB-79B05FF42249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22AC36B7-6490-404A-B6B3-C86AA75782B2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59986979166664"/>
                      <c:h val="0.17055671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EBD-4D3E-8CE6-F9ECEA1244E5}"/>
                </c:ext>
              </c:extLst>
            </c:dLbl>
            <c:dLbl>
              <c:idx val="4"/>
              <c:layout>
                <c:manualLayout>
                  <c:x val="0.19856781094138537"/>
                  <c:y val="-0.14996224221483365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046364-EB60-483C-9362-FDF90B078076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303A610A-DAC1-419D-87E1-0C3AB5FBACAA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444CA717-8CDF-4602-97F9-44AD4C8BAD8B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716337559267761"/>
                      <c:h val="0.138580126185250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EBD-4D3E-8CE6-F9ECEA1244E5}"/>
                </c:ext>
              </c:extLst>
            </c:dLbl>
            <c:dLbl>
              <c:idx val="5"/>
              <c:layout>
                <c:manualLayout>
                  <c:x val="0.22158854166666667"/>
                  <c:y val="-8.525462962962961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8754A4-DC91-4DB7-8056-F09D875CF29C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8EAE2F38-2CBB-45EF-A8B6-ED7928B7F521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73E7152-B510-43CE-96D5-EAFDDBC97C23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141328124999999"/>
                      <c:h val="0.130956481481481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EBD-4D3E-8CE6-F9ECEA1244E5}"/>
                </c:ext>
              </c:extLst>
            </c:dLbl>
            <c:dLbl>
              <c:idx val="6"/>
              <c:layout>
                <c:manualLayout>
                  <c:x val="0.21993489583333334"/>
                  <c:y val="3.233796296296296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87F407-D89B-4DF9-9255-443CA7320D2A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1404E2A9-75C5-4C5D-9779-EE35DD91C628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A41120A7-69E9-4FE6-B021-7FDF71007CB9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EBD-4D3E-8CE6-F9ECEA1244E5}"/>
                </c:ext>
              </c:extLst>
            </c:dLbl>
            <c:dLbl>
              <c:idx val="7"/>
              <c:layout>
                <c:manualLayout>
                  <c:x val="0.2527473939840218"/>
                  <c:y val="0.17481356527660058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B06761-20F1-4716-9B83-22BCD2675194}" type="CATEGORYNAME">
                      <a:rPr lang="en-US" sz="1200" b="1"/>
                      <a:pPr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/>
                    </a:pPr>
                    <a:fld id="{EAD98EE4-4514-4DE2-97CA-A23A9814B150}" type="VALUE">
                      <a:rPr lang="en-US"/>
                      <a:pPr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baseline="0"/>
                      <a:t>.</a:t>
                    </a:r>
                  </a:p>
                  <a:p>
                    <a:pPr>
                      <a:defRPr/>
                    </a:pPr>
                    <a:fld id="{0E7E8CEF-C8A2-41DF-9753-C977B591FE4C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EBD-4D3E-8CE6-F9ECEA124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Emissions'!$Z$143:$Z$150</c:f>
              <c:strCache>
                <c:ptCount val="8"/>
                <c:pt idx="0">
                  <c:v>Fishing</c:v>
                </c:pt>
                <c:pt idx="1">
                  <c:v>Road Transport</c:v>
                </c:pt>
                <c:pt idx="2">
                  <c:v>Geothermal Energy</c:v>
                </c:pt>
                <c:pt idx="3">
                  <c:v>Aluminium Production</c:v>
                </c:pt>
                <c:pt idx="4">
                  <c:v>Ferrosilicon and Silicon Metal Production</c:v>
                </c:pt>
                <c:pt idx="5">
                  <c:v>Agriculture</c:v>
                </c:pt>
                <c:pt idx="6">
                  <c:v>Waste</c:v>
                </c:pt>
                <c:pt idx="7">
                  <c:v>Other</c:v>
                </c:pt>
              </c:strCache>
            </c:strRef>
          </c:cat>
          <c:val>
            <c:numRef>
              <c:f>'Losun | Emissions'!$B$143:$B$150</c:f>
              <c:numCache>
                <c:formatCode>0</c:formatCode>
                <c:ptCount val="8"/>
                <c:pt idx="0">
                  <c:v>481.51547449283527</c:v>
                </c:pt>
                <c:pt idx="1">
                  <c:v>925.61998746656161</c:v>
                </c:pt>
                <c:pt idx="2">
                  <c:v>190.25900000000001</c:v>
                </c:pt>
                <c:pt idx="3">
                  <c:v>1354.2007303406649</c:v>
                </c:pt>
                <c:pt idx="4">
                  <c:v>517.72039053568778</c:v>
                </c:pt>
                <c:pt idx="5">
                  <c:v>596.26381448560176</c:v>
                </c:pt>
                <c:pt idx="6">
                  <c:v>233.59868925586372</c:v>
                </c:pt>
                <c:pt idx="7">
                  <c:v>366.8228153468408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BD-4D3E-8CE6-F9ECEA124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5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</a:rPr>
              <a:t>ENERGY</a:t>
            </a:r>
          </a:p>
          <a:p>
            <a:pPr>
              <a:defRPr/>
            </a:pPr>
            <a:r>
              <a:rPr lang="is-IS" sz="1600" b="1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56129842359681892"/>
          <c:y val="0.4908199450385166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909765189484707"/>
          <c:y val="0.13868204036923909"/>
          <c:w val="0.45580729166666667"/>
          <c:h val="0.81032407407407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70-4AAD-B1D6-A1CCC208CD9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70-4AAD-B1D6-A1CCC208CD9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70-4AAD-B1D6-A1CCC208CD99}"/>
              </c:ext>
            </c:extLst>
          </c:dPt>
          <c:dPt>
            <c:idx val="3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70-4AAD-B1D6-A1CCC208CD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370-4AAD-B1D6-A1CCC208CD99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370-4AAD-B1D6-A1CCC208CD99}"/>
              </c:ext>
            </c:extLst>
          </c:dPt>
          <c:dPt>
            <c:idx val="6"/>
            <c:bubble3D val="0"/>
            <c:spPr>
              <a:solidFill>
                <a:srgbClr val="7FB9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370-4AAD-B1D6-A1CCC208CD99}"/>
              </c:ext>
            </c:extLst>
          </c:dPt>
          <c:dPt>
            <c:idx val="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370-4AAD-B1D6-A1CCC208CD99}"/>
              </c:ext>
            </c:extLst>
          </c:dPt>
          <c:dLbls>
            <c:dLbl>
              <c:idx val="0"/>
              <c:layout>
                <c:manualLayout>
                  <c:x val="0.15786822916666668"/>
                  <c:y val="-0.1674046296296296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Fishing</a:t>
                    </a:r>
                  </a:p>
                  <a:p>
                    <a:fld id="{5C074B23-5B08-46C9-9EC7-C8B85EDA162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sz="1200" b="1"/>
                  </a:p>
                  <a:p>
                    <a:r>
                      <a:rPr lang="en-US" sz="1200" b="1"/>
                      <a:t>27%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599309895833337"/>
                      <c:h val="0.13698263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370-4AAD-B1D6-A1CCC208CD99}"/>
                </c:ext>
              </c:extLst>
            </c:dLbl>
            <c:dLbl>
              <c:idx val="1"/>
              <c:layout>
                <c:manualLayout>
                  <c:x val="0.18874023437499987"/>
                  <c:y val="0.12174456018518508"/>
                </c:manualLayout>
              </c:layout>
              <c:tx>
                <c:rich>
                  <a:bodyPr/>
                  <a:lstStyle/>
                  <a:p>
                    <a:fld id="{9A2CE56F-586E-4003-9794-67084A62A598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D4AFCDA9-00BF-42DA-8F95-0C59C01CA4F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/>
                  </a:p>
                  <a:p>
                    <a:fld id="{972D3CA6-7982-4E71-83F8-68F7FCACD481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727369791666666"/>
                      <c:h val="0.13110300925925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370-4AAD-B1D6-A1CCC208CD99}"/>
                </c:ext>
              </c:extLst>
            </c:dLbl>
            <c:dLbl>
              <c:idx val="2"/>
              <c:layout>
                <c:manualLayout>
                  <c:x val="-0.2020879410269377"/>
                  <c:y val="0.2456956018518517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3A6EFF-BB30-400D-AE15-F8DC8C2EAADD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1DD7C5F-DA06-4927-B9A1-8D79A6F8C383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E44184AC-C7F6-40EC-B7F0-201623969B0B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74257886543351"/>
                      <c:h val="0.136865279848675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370-4AAD-B1D6-A1CCC208CD99}"/>
                </c:ext>
              </c:extLst>
            </c:dLbl>
            <c:dLbl>
              <c:idx val="3"/>
              <c:layout>
                <c:manualLayout>
                  <c:x val="-0.33842495648686044"/>
                  <c:y val="0.1123269675925925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8284BB-67F2-4322-BD22-588DCC77F99C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2FCB070A-8073-495C-99E7-3DE139FF16E9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15C3C8B3-0A0D-4A5F-841E-2FCF725FC4A4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447208101552383"/>
                      <c:h val="0.1566912037037036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370-4AAD-B1D6-A1CCC208CD99}"/>
                </c:ext>
              </c:extLst>
            </c:dLbl>
            <c:dLbl>
              <c:idx val="4"/>
              <c:layout>
                <c:manualLayout>
                  <c:x val="-0.31283817678514492"/>
                  <c:y val="-4.717361111111111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863322-1B3D-447D-9C5B-F5B9DBE6B648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0D3F68E-BCFA-4AAA-88B8-02ADF59B487C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53792BC-A2CC-4339-A503-B19182FBD55F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729598706697832"/>
                      <c:h val="0.198718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370-4AAD-B1D6-A1CCC208CD99}"/>
                </c:ext>
              </c:extLst>
            </c:dLbl>
            <c:dLbl>
              <c:idx val="5"/>
              <c:layout>
                <c:manualLayout>
                  <c:x val="-0.29047360828189983"/>
                  <c:y val="-0.1800027777777777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6D24293-56B9-4295-829B-BA1EE0FD7EF2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E5A6AF6-5CFF-4F6E-A51F-6CB234E78D8C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0FA824EF-7390-481F-86CE-6CCBF757990A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8103515623677772"/>
                      <c:h val="0.1731856481481481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370-4AAD-B1D6-A1CCC208CD99}"/>
                </c:ext>
              </c:extLst>
            </c:dLbl>
            <c:dLbl>
              <c:idx val="6"/>
              <c:layout>
                <c:manualLayout>
                  <c:x val="-0.27933085964922971"/>
                  <c:y val="-0.26181134259259259"/>
                </c:manualLayout>
              </c:layout>
              <c:tx>
                <c:rich>
                  <a:bodyPr/>
                  <a:lstStyle/>
                  <a:p>
                    <a:fld id="{576C3055-7A14-4B3A-841D-178F58253F79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BC6D3B06-7177-423D-AFAE-D37BD904C0FD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/>
                  </a:p>
                  <a:p>
                    <a:fld id="{3F10CDF9-DE9A-4212-B42D-37F42E55E5C7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49652342582106"/>
                      <c:h val="0.1741477149350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370-4AAD-B1D6-A1CCC208CD99}"/>
                </c:ext>
              </c:extLst>
            </c:dLbl>
            <c:dLbl>
              <c:idx val="7"/>
              <c:layout>
                <c:manualLayout>
                  <c:x val="-9.5434583782678661E-2"/>
                  <c:y val="-0.2322442129629629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44B9E-3649-4016-BA2C-47199A7AC98D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EF542913-9705-43EA-A06A-BBF2D5D0921F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D20568A3-7E7C-48CC-8D5E-3E6E5EDE2CBE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961024243322775"/>
                      <c:h val="0.154621527777777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370-4AAD-B1D6-A1CCC208CD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Emissions'!$Z$193:$Z$200</c:f>
              <c:strCache>
                <c:ptCount val="8"/>
                <c:pt idx="0">
                  <c:v>Fishing</c:v>
                </c:pt>
                <c:pt idx="1">
                  <c:v>Road Transport</c:v>
                </c:pt>
                <c:pt idx="2">
                  <c:v>Domestic Aviation</c:v>
                </c:pt>
                <c:pt idx="3">
                  <c:v>Domestic Navigation</c:v>
                </c:pt>
                <c:pt idx="4">
                  <c:v>Off-road Vehicles and Other Machinery</c:v>
                </c:pt>
                <c:pt idx="5">
                  <c:v>Fuel Combustion in Stationary Industry</c:v>
                </c:pt>
                <c:pt idx="6">
                  <c:v>Geothermal Energy</c:v>
                </c:pt>
                <c:pt idx="7">
                  <c:v>Other</c:v>
                </c:pt>
              </c:strCache>
            </c:strRef>
          </c:cat>
          <c:val>
            <c:numRef>
              <c:f>'Losun | Emissions'!$B$193:$B$200</c:f>
              <c:numCache>
                <c:formatCode>0</c:formatCode>
                <c:ptCount val="8"/>
                <c:pt idx="0">
                  <c:v>481.51547449283527</c:v>
                </c:pt>
                <c:pt idx="1">
                  <c:v>925.61998746656161</c:v>
                </c:pt>
                <c:pt idx="2">
                  <c:v>24.268683868533337</c:v>
                </c:pt>
                <c:pt idx="3">
                  <c:v>24.594817204517007</c:v>
                </c:pt>
                <c:pt idx="4">
                  <c:v>59.411699755651256</c:v>
                </c:pt>
                <c:pt idx="5">
                  <c:v>94.808083727226176</c:v>
                </c:pt>
                <c:pt idx="6">
                  <c:v>190.25900000000001</c:v>
                </c:pt>
                <c:pt idx="7">
                  <c:v>18.864580827509599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370-4AAD-B1D6-A1CCC208C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97673864569195E-2"/>
          <c:y val="3.4452246276592595E-2"/>
          <c:w val="0.88387796857558498"/>
          <c:h val="0.69657065743862712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Data'!$B$24</c:f>
              <c:strCache>
                <c:ptCount val="1"/>
                <c:pt idx="0">
                  <c:v>Fishing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Data'!$E$24:$AK$24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F-46EC-893B-4F9128FF784F}"/>
            </c:ext>
          </c:extLst>
        </c:ser>
        <c:ser>
          <c:idx val="1"/>
          <c:order val="1"/>
          <c:tx>
            <c:strRef>
              <c:f>'Talnagögn | Numerical Data'!$B$25</c:f>
              <c:strCache>
                <c:ptCount val="1"/>
                <c:pt idx="0">
                  <c:v>Road Transport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Data'!$E$25:$AK$25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F-46EC-893B-4F9128FF784F}"/>
            </c:ext>
          </c:extLst>
        </c:ser>
        <c:ser>
          <c:idx val="2"/>
          <c:order val="2"/>
          <c:tx>
            <c:strRef>
              <c:f>'Talnagögn | Numerical Data'!$B$30</c:f>
              <c:strCache>
                <c:ptCount val="1"/>
                <c:pt idx="0">
                  <c:v>Domestic Aviation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Data'!$E$30:$AK$30</c:f>
              <c:numCache>
                <c:formatCode>0</c:formatCode>
                <c:ptCount val="33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  <c:pt idx="32">
                  <c:v>24.268683868533337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F-46EC-893B-4F9128FF784F}"/>
            </c:ext>
          </c:extLst>
        </c:ser>
        <c:ser>
          <c:idx val="3"/>
          <c:order val="3"/>
          <c:tx>
            <c:strRef>
              <c:f>'Talnagögn | Numerical Data'!$B$31</c:f>
              <c:strCache>
                <c:ptCount val="1"/>
                <c:pt idx="0">
                  <c:v>Domestic Navigation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Data'!$E$31:$AK$31</c:f>
              <c:numCache>
                <c:formatCode>0</c:formatCode>
                <c:ptCount val="33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27.818002298841321</c:v>
                </c:pt>
                <c:pt idx="27">
                  <c:v>31.64325842576952</c:v>
                </c:pt>
                <c:pt idx="28">
                  <c:v>43.469950045502642</c:v>
                </c:pt>
                <c:pt idx="29">
                  <c:v>53.20264126363837</c:v>
                </c:pt>
                <c:pt idx="30">
                  <c:v>25.153031456029371</c:v>
                </c:pt>
                <c:pt idx="31">
                  <c:v>17.531150093573494</c:v>
                </c:pt>
                <c:pt idx="32">
                  <c:v>24.594817204517007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2F-46EC-893B-4F9128FF784F}"/>
            </c:ext>
          </c:extLst>
        </c:ser>
        <c:ser>
          <c:idx val="4"/>
          <c:order val="4"/>
          <c:tx>
            <c:strRef>
              <c:f>'Talnagögn | Numerical Data'!$B$32</c:f>
              <c:strCache>
                <c:ptCount val="1"/>
                <c:pt idx="0">
                  <c:v>Off-road Vehicles and Other Machinery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Data'!$E$32:$AK$32</c:f>
              <c:numCache>
                <c:formatCode>0</c:formatCode>
                <c:ptCount val="33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118.00097418318089</c:v>
                </c:pt>
                <c:pt idx="3">
                  <c:v>127.39940553726262</c:v>
                </c:pt>
                <c:pt idx="4">
                  <c:v>129.83810631241099</c:v>
                </c:pt>
                <c:pt idx="5">
                  <c:v>163.28813671537699</c:v>
                </c:pt>
                <c:pt idx="6">
                  <c:v>158.35483371464707</c:v>
                </c:pt>
                <c:pt idx="7">
                  <c:v>190.80562569111964</c:v>
                </c:pt>
                <c:pt idx="8">
                  <c:v>192.96132537344991</c:v>
                </c:pt>
                <c:pt idx="9">
                  <c:v>211.5031377140119</c:v>
                </c:pt>
                <c:pt idx="10">
                  <c:v>216.21632875366109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215.83366248928385</c:v>
                </c:pt>
                <c:pt idx="18">
                  <c:v>208.96156893666625</c:v>
                </c:pt>
                <c:pt idx="19">
                  <c:v>145.57310735873384</c:v>
                </c:pt>
                <c:pt idx="20">
                  <c:v>116.66251837871671</c:v>
                </c:pt>
                <c:pt idx="21">
                  <c:v>106.724173287534</c:v>
                </c:pt>
                <c:pt idx="22">
                  <c:v>102.82225724651585</c:v>
                </c:pt>
                <c:pt idx="23">
                  <c:v>98.852644261966944</c:v>
                </c:pt>
                <c:pt idx="24">
                  <c:v>117.37447230447313</c:v>
                </c:pt>
                <c:pt idx="25">
                  <c:v>116.13287890779706</c:v>
                </c:pt>
                <c:pt idx="26">
                  <c:v>134.94854641811298</c:v>
                </c:pt>
                <c:pt idx="27">
                  <c:v>138.05064207733514</c:v>
                </c:pt>
                <c:pt idx="28">
                  <c:v>109.98053877254956</c:v>
                </c:pt>
                <c:pt idx="29">
                  <c:v>86.903419069836744</c:v>
                </c:pt>
                <c:pt idx="30">
                  <c:v>63.052941906921838</c:v>
                </c:pt>
                <c:pt idx="31">
                  <c:v>60.291972034396785</c:v>
                </c:pt>
                <c:pt idx="32">
                  <c:v>59.411699755651256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2F-46EC-893B-4F9128FF784F}"/>
            </c:ext>
          </c:extLst>
        </c:ser>
        <c:ser>
          <c:idx val="5"/>
          <c:order val="5"/>
          <c:tx>
            <c:strRef>
              <c:f>'Talnagögn | Numerical Data'!$B$36</c:f>
              <c:strCache>
                <c:ptCount val="1"/>
                <c:pt idx="0">
                  <c:v>Fuel Combustion in Stationary 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Data'!$E$36:$AK$36</c:f>
              <c:numCache>
                <c:formatCode>0</c:formatCode>
                <c:ptCount val="33"/>
                <c:pt idx="0">
                  <c:v>238.30199647388656</c:v>
                </c:pt>
                <c:pt idx="1">
                  <c:v>167.10541943108461</c:v>
                </c:pt>
                <c:pt idx="2">
                  <c:v>230.44269536273939</c:v>
                </c:pt>
                <c:pt idx="3">
                  <c:v>249.2064948926791</c:v>
                </c:pt>
                <c:pt idx="4">
                  <c:v>228.70557320557307</c:v>
                </c:pt>
                <c:pt idx="5">
                  <c:v>216.971603208906</c:v>
                </c:pt>
                <c:pt idx="6">
                  <c:v>264.1077975486719</c:v>
                </c:pt>
                <c:pt idx="7">
                  <c:v>302.32644075888601</c:v>
                </c:pt>
                <c:pt idx="8">
                  <c:v>273.08893237380107</c:v>
                </c:pt>
                <c:pt idx="9">
                  <c:v>280.3186926905546</c:v>
                </c:pt>
                <c:pt idx="10">
                  <c:v>226.43051087206067</c:v>
                </c:pt>
                <c:pt idx="11">
                  <c:v>263.34738966869639</c:v>
                </c:pt>
                <c:pt idx="12">
                  <c:v>279.42915581781841</c:v>
                </c:pt>
                <c:pt idx="13">
                  <c:v>257.63780676350132</c:v>
                </c:pt>
                <c:pt idx="14">
                  <c:v>239.60836209868438</c:v>
                </c:pt>
                <c:pt idx="15">
                  <c:v>185.16106618658978</c:v>
                </c:pt>
                <c:pt idx="16">
                  <c:v>189.21272415501136</c:v>
                </c:pt>
                <c:pt idx="17">
                  <c:v>183.90268549207769</c:v>
                </c:pt>
                <c:pt idx="18">
                  <c:v>160.63851217332601</c:v>
                </c:pt>
                <c:pt idx="19">
                  <c:v>116.7100487932551</c:v>
                </c:pt>
                <c:pt idx="20">
                  <c:v>84.411799420601625</c:v>
                </c:pt>
                <c:pt idx="21">
                  <c:v>98.726782685505796</c:v>
                </c:pt>
                <c:pt idx="22">
                  <c:v>83.589289785807523</c:v>
                </c:pt>
                <c:pt idx="23">
                  <c:v>74.708501704446036</c:v>
                </c:pt>
                <c:pt idx="24">
                  <c:v>31.896693599301095</c:v>
                </c:pt>
                <c:pt idx="25">
                  <c:v>61.74105215607937</c:v>
                </c:pt>
                <c:pt idx="26">
                  <c:v>59.934001713100656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43.338115793797186</c:v>
                </c:pt>
                <c:pt idx="32">
                  <c:v>94.808083727226176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2F-46EC-893B-4F9128FF784F}"/>
            </c:ext>
          </c:extLst>
        </c:ser>
        <c:ser>
          <c:idx val="6"/>
          <c:order val="6"/>
          <c:tx>
            <c:strRef>
              <c:f>'Talnagögn | Numerical Data'!$B$37</c:f>
              <c:strCache>
                <c:ptCount val="1"/>
                <c:pt idx="0">
                  <c:v>Geothermal Energy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Data'!$E$37:$AK$37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2F-46EC-893B-4F9128FF784F}"/>
            </c:ext>
          </c:extLst>
        </c:ser>
        <c:ser>
          <c:idx val="7"/>
          <c:order val="7"/>
          <c:tx>
            <c:strRef>
              <c:f>'Talnagögn | Numerical Data'!$B$38</c:f>
              <c:strCache>
                <c:ptCount val="1"/>
                <c:pt idx="0">
                  <c:v>Other Emissions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Data'!$E$38:$AK$38</c:f>
              <c:numCache>
                <c:formatCode>0</c:formatCode>
                <c:ptCount val="33"/>
                <c:pt idx="0">
                  <c:v>50.335769115133871</c:v>
                </c:pt>
                <c:pt idx="1">
                  <c:v>48.432158314397384</c:v>
                </c:pt>
                <c:pt idx="2">
                  <c:v>48.135633581615366</c:v>
                </c:pt>
                <c:pt idx="3">
                  <c:v>47.432714323383379</c:v>
                </c:pt>
                <c:pt idx="4">
                  <c:v>45.358697454421872</c:v>
                </c:pt>
                <c:pt idx="5">
                  <c:v>47.307614383505552</c:v>
                </c:pt>
                <c:pt idx="6">
                  <c:v>49.867629809716618</c:v>
                </c:pt>
                <c:pt idx="7">
                  <c:v>35.050722512629818</c:v>
                </c:pt>
                <c:pt idx="8">
                  <c:v>49.437868773646187</c:v>
                </c:pt>
                <c:pt idx="9">
                  <c:v>47.541419523388868</c:v>
                </c:pt>
                <c:pt idx="10">
                  <c:v>39.89045578573996</c:v>
                </c:pt>
                <c:pt idx="11">
                  <c:v>50.717562459242799</c:v>
                </c:pt>
                <c:pt idx="12">
                  <c:v>52.599180893089397</c:v>
                </c:pt>
                <c:pt idx="13">
                  <c:v>29.11470650787669</c:v>
                </c:pt>
                <c:pt idx="14">
                  <c:v>49.014624471929437</c:v>
                </c:pt>
                <c:pt idx="15">
                  <c:v>50.94438910873987</c:v>
                </c:pt>
                <c:pt idx="16">
                  <c:v>49.249190779504261</c:v>
                </c:pt>
                <c:pt idx="17">
                  <c:v>45.67959365373963</c:v>
                </c:pt>
                <c:pt idx="18">
                  <c:v>26.832800049790876</c:v>
                </c:pt>
                <c:pt idx="19">
                  <c:v>23.658811714296462</c:v>
                </c:pt>
                <c:pt idx="20">
                  <c:v>33.231314002214049</c:v>
                </c:pt>
                <c:pt idx="21">
                  <c:v>23.771070120500099</c:v>
                </c:pt>
                <c:pt idx="22">
                  <c:v>17.499855349649351</c:v>
                </c:pt>
                <c:pt idx="23">
                  <c:v>14.550980972242087</c:v>
                </c:pt>
                <c:pt idx="24">
                  <c:v>21.599417280222951</c:v>
                </c:pt>
                <c:pt idx="25">
                  <c:v>13.082413579933018</c:v>
                </c:pt>
                <c:pt idx="26">
                  <c:v>10.746082324501913</c:v>
                </c:pt>
                <c:pt idx="27">
                  <c:v>14.781436053724747</c:v>
                </c:pt>
                <c:pt idx="28">
                  <c:v>11.828861394805244</c:v>
                </c:pt>
                <c:pt idx="29">
                  <c:v>15.605465010967691</c:v>
                </c:pt>
                <c:pt idx="30">
                  <c:v>11.859525336503793</c:v>
                </c:pt>
                <c:pt idx="31">
                  <c:v>13.26996757052575</c:v>
                </c:pt>
                <c:pt idx="32">
                  <c:v>18.864580827509599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2F-46EC-893B-4F9128FF7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43424"/>
        <c:axId val="439305608"/>
      </c:line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3.307808511746627E-3"/>
              <c:y val="5.1870833333333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822340645143209E-2"/>
          <c:y val="0.83800243064666657"/>
          <c:w val="0.90689098150227254"/>
          <c:h val="0.14320543502064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Losun</a:t>
            </a:r>
            <a:r>
              <a:rPr lang="en-GB" baseline="0"/>
              <a:t> frá vegasamgöngum</a:t>
            </a:r>
            <a:endParaRPr lang="en-GB"/>
          </a:p>
        </c:rich>
      </c:tx>
      <c:layout>
        <c:manualLayout>
          <c:xMode val="edge"/>
          <c:yMode val="edge"/>
          <c:x val="0.43181354166666669"/>
          <c:y val="4.26002314814814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04817708333332E-2"/>
          <c:y val="3.2337962962962964E-2"/>
          <c:w val="0.89440507812500014"/>
          <c:h val="0.80314282407407411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Data'!$A$26</c:f>
              <c:strCache>
                <c:ptCount val="1"/>
                <c:pt idx="0">
                  <c:v>   Fólksbílar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Data'!$E$26:$AK$26</c:f>
              <c:numCache>
                <c:formatCode>0</c:formatCode>
                <c:ptCount val="33"/>
                <c:pt idx="0">
                  <c:v>412.88208020507892</c:v>
                </c:pt>
                <c:pt idx="1">
                  <c:v>430.7534173393471</c:v>
                </c:pt>
                <c:pt idx="2">
                  <c:v>443.42195495152623</c:v>
                </c:pt>
                <c:pt idx="3">
                  <c:v>440.98328542376089</c:v>
                </c:pt>
                <c:pt idx="4">
                  <c:v>447.82593515262602</c:v>
                </c:pt>
                <c:pt idx="5">
                  <c:v>444.44045390177808</c:v>
                </c:pt>
                <c:pt idx="6">
                  <c:v>445.76535797121687</c:v>
                </c:pt>
                <c:pt idx="7">
                  <c:v>457.53476949292246</c:v>
                </c:pt>
                <c:pt idx="8">
                  <c:v>473.93144145916375</c:v>
                </c:pt>
                <c:pt idx="9">
                  <c:v>489.2355336093907</c:v>
                </c:pt>
                <c:pt idx="10">
                  <c:v>490.33227707311943</c:v>
                </c:pt>
                <c:pt idx="11">
                  <c:v>495.78012421538534</c:v>
                </c:pt>
                <c:pt idx="12">
                  <c:v>502.91767530127936</c:v>
                </c:pt>
                <c:pt idx="13">
                  <c:v>534.79771307420606</c:v>
                </c:pt>
                <c:pt idx="14">
                  <c:v>554.88863820376832</c:v>
                </c:pt>
                <c:pt idx="15">
                  <c:v>576.84508928023104</c:v>
                </c:pt>
                <c:pt idx="16">
                  <c:v>586.6833821751211</c:v>
                </c:pt>
                <c:pt idx="17">
                  <c:v>597.22032675328001</c:v>
                </c:pt>
                <c:pt idx="18">
                  <c:v>586.56719402800866</c:v>
                </c:pt>
                <c:pt idx="19">
                  <c:v>576.14070665338102</c:v>
                </c:pt>
                <c:pt idx="20">
                  <c:v>577.05755422771836</c:v>
                </c:pt>
                <c:pt idx="21">
                  <c:v>580.01290105739804</c:v>
                </c:pt>
                <c:pt idx="22">
                  <c:v>562.3822927899123</c:v>
                </c:pt>
                <c:pt idx="23">
                  <c:v>555.73621331544473</c:v>
                </c:pt>
                <c:pt idx="24">
                  <c:v>531.00951124210292</c:v>
                </c:pt>
                <c:pt idx="25">
                  <c:v>527.12905331152444</c:v>
                </c:pt>
                <c:pt idx="26">
                  <c:v>587.6013961451381</c:v>
                </c:pt>
                <c:pt idx="27">
                  <c:v>657.16813506988217</c:v>
                </c:pt>
                <c:pt idx="28">
                  <c:v>696.5570832564473</c:v>
                </c:pt>
                <c:pt idx="29">
                  <c:v>654.92214554751581</c:v>
                </c:pt>
                <c:pt idx="30">
                  <c:v>560.04604083292975</c:v>
                </c:pt>
                <c:pt idx="31">
                  <c:v>546.64292255684234</c:v>
                </c:pt>
                <c:pt idx="32">
                  <c:v>580.48216768494422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31-48EB-BA70-1152610FE2E9}"/>
            </c:ext>
          </c:extLst>
        </c:ser>
        <c:ser>
          <c:idx val="1"/>
          <c:order val="1"/>
          <c:tx>
            <c:strRef>
              <c:f>'Talnagögn | Numerical Data'!$A$27</c:f>
              <c:strCache>
                <c:ptCount val="1"/>
                <c:pt idx="0">
                  <c:v>   Sendibifreiðar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Data'!$E$27:$AK$27</c:f>
              <c:numCache>
                <c:formatCode>0</c:formatCode>
                <c:ptCount val="33"/>
                <c:pt idx="0">
                  <c:v>29.431321680806391</c:v>
                </c:pt>
                <c:pt idx="1">
                  <c:v>29.635245002146675</c:v>
                </c:pt>
                <c:pt idx="2">
                  <c:v>29.862408202847753</c:v>
                </c:pt>
                <c:pt idx="3">
                  <c:v>30.076350549734268</c:v>
                </c:pt>
                <c:pt idx="4">
                  <c:v>31.088018244144731</c:v>
                </c:pt>
                <c:pt idx="5">
                  <c:v>30.831780755764971</c:v>
                </c:pt>
                <c:pt idx="6">
                  <c:v>28.022911702617208</c:v>
                </c:pt>
                <c:pt idx="7">
                  <c:v>30.629710172576939</c:v>
                </c:pt>
                <c:pt idx="8">
                  <c:v>30.728774839882554</c:v>
                </c:pt>
                <c:pt idx="9">
                  <c:v>32.972506670235497</c:v>
                </c:pt>
                <c:pt idx="10">
                  <c:v>35.2352656618609</c:v>
                </c:pt>
                <c:pt idx="11">
                  <c:v>36.816691462963362</c:v>
                </c:pt>
                <c:pt idx="12">
                  <c:v>37.523432544855197</c:v>
                </c:pt>
                <c:pt idx="13">
                  <c:v>46.091303681247418</c:v>
                </c:pt>
                <c:pt idx="14">
                  <c:v>49.9504823258643</c:v>
                </c:pt>
                <c:pt idx="15">
                  <c:v>52.803509626746802</c:v>
                </c:pt>
                <c:pt idx="16">
                  <c:v>85.629836102705809</c:v>
                </c:pt>
                <c:pt idx="17">
                  <c:v>99.871589192607686</c:v>
                </c:pt>
                <c:pt idx="18">
                  <c:v>99.742174865218416</c:v>
                </c:pt>
                <c:pt idx="19">
                  <c:v>88.542475788184859</c:v>
                </c:pt>
                <c:pt idx="20">
                  <c:v>93.924477387415664</c:v>
                </c:pt>
                <c:pt idx="21">
                  <c:v>99.817294019648216</c:v>
                </c:pt>
                <c:pt idx="22">
                  <c:v>96.74434483271969</c:v>
                </c:pt>
                <c:pt idx="23">
                  <c:v>92.760856330681975</c:v>
                </c:pt>
                <c:pt idx="24">
                  <c:v>80.564387806113928</c:v>
                </c:pt>
                <c:pt idx="25">
                  <c:v>74.714628700075636</c:v>
                </c:pt>
                <c:pt idx="26">
                  <c:v>87.558456280530962</c:v>
                </c:pt>
                <c:pt idx="27">
                  <c:v>83.506150029914409</c:v>
                </c:pt>
                <c:pt idx="28">
                  <c:v>71.453498995366459</c:v>
                </c:pt>
                <c:pt idx="29">
                  <c:v>89.13706289123958</c:v>
                </c:pt>
                <c:pt idx="30">
                  <c:v>87.456772468621736</c:v>
                </c:pt>
                <c:pt idx="31">
                  <c:v>94.522784333300507</c:v>
                </c:pt>
                <c:pt idx="32">
                  <c:v>102.94475351307777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1-48EB-BA70-1152610FE2E9}"/>
            </c:ext>
          </c:extLst>
        </c:ser>
        <c:ser>
          <c:idx val="2"/>
          <c:order val="2"/>
          <c:tx>
            <c:strRef>
              <c:f>'Talnagögn | Numerical Data'!$A$28</c:f>
              <c:strCache>
                <c:ptCount val="1"/>
                <c:pt idx="0">
                  <c:v>   Hóp- og flutningabifreiðar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Data'!$E$28:$AK$28</c:f>
              <c:numCache>
                <c:formatCode>0</c:formatCode>
                <c:ptCount val="33"/>
                <c:pt idx="0">
                  <c:v>85.995760628900797</c:v>
                </c:pt>
                <c:pt idx="1">
                  <c:v>86.878997210429844</c:v>
                </c:pt>
                <c:pt idx="2">
                  <c:v>87.943603245900476</c:v>
                </c:pt>
                <c:pt idx="3">
                  <c:v>86.893549351809767</c:v>
                </c:pt>
                <c:pt idx="4">
                  <c:v>86.943041149405772</c:v>
                </c:pt>
                <c:pt idx="5">
                  <c:v>80.324459109194194</c:v>
                </c:pt>
                <c:pt idx="6">
                  <c:v>62.372192946905933</c:v>
                </c:pt>
                <c:pt idx="7">
                  <c:v>79.203905115971779</c:v>
                </c:pt>
                <c:pt idx="8">
                  <c:v>71.462798795334052</c:v>
                </c:pt>
                <c:pt idx="9">
                  <c:v>79.423811160028819</c:v>
                </c:pt>
                <c:pt idx="10">
                  <c:v>87.467623539833113</c:v>
                </c:pt>
                <c:pt idx="11">
                  <c:v>86.988987627891163</c:v>
                </c:pt>
                <c:pt idx="12">
                  <c:v>87.988566104125155</c:v>
                </c:pt>
                <c:pt idx="13">
                  <c:v>126.23884184110277</c:v>
                </c:pt>
                <c:pt idx="14">
                  <c:v>138.87141366765229</c:v>
                </c:pt>
                <c:pt idx="15">
                  <c:v>141.85846451003536</c:v>
                </c:pt>
                <c:pt idx="16">
                  <c:v>205.31997120130282</c:v>
                </c:pt>
                <c:pt idx="17">
                  <c:v>210.29806191518469</c:v>
                </c:pt>
                <c:pt idx="18">
                  <c:v>166.11686611253495</c:v>
                </c:pt>
                <c:pt idx="19">
                  <c:v>187.99246858946074</c:v>
                </c:pt>
                <c:pt idx="20">
                  <c:v>134.0745626125329</c:v>
                </c:pt>
                <c:pt idx="21">
                  <c:v>106.93163043168033</c:v>
                </c:pt>
                <c:pt idx="22">
                  <c:v>122.00089351493756</c:v>
                </c:pt>
                <c:pt idx="23">
                  <c:v>147.18336446924255</c:v>
                </c:pt>
                <c:pt idx="24">
                  <c:v>183.17121283140824</c:v>
                </c:pt>
                <c:pt idx="25">
                  <c:v>215.29339939425483</c:v>
                </c:pt>
                <c:pt idx="26">
                  <c:v>216.51833419894641</c:v>
                </c:pt>
                <c:pt idx="27">
                  <c:v>206.26549645954557</c:v>
                </c:pt>
                <c:pt idx="28">
                  <c:v>200.8689526683915</c:v>
                </c:pt>
                <c:pt idx="29">
                  <c:v>210.99126327581757</c:v>
                </c:pt>
                <c:pt idx="30">
                  <c:v>181.79185651541934</c:v>
                </c:pt>
                <c:pt idx="31">
                  <c:v>217.29098597594589</c:v>
                </c:pt>
                <c:pt idx="32">
                  <c:v>240.95744394345471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31-48EB-BA70-1152610FE2E9}"/>
            </c:ext>
          </c:extLst>
        </c:ser>
        <c:ser>
          <c:idx val="3"/>
          <c:order val="3"/>
          <c:tx>
            <c:strRef>
              <c:f>'Talnagögn | Numerical Data'!$A$29</c:f>
              <c:strCache>
                <c:ptCount val="1"/>
                <c:pt idx="0">
                  <c:v>   Bifhjól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Data'!$E$29:$AK$29</c:f>
              <c:numCache>
                <c:formatCode>0</c:formatCode>
                <c:ptCount val="33"/>
                <c:pt idx="0">
                  <c:v>2.3783400075558552</c:v>
                </c:pt>
                <c:pt idx="1">
                  <c:v>1.8911046981933961</c:v>
                </c:pt>
                <c:pt idx="2">
                  <c:v>2.385725932651197</c:v>
                </c:pt>
                <c:pt idx="3">
                  <c:v>2.4736841598751491</c:v>
                </c:pt>
                <c:pt idx="4">
                  <c:v>2.5288326555525895</c:v>
                </c:pt>
                <c:pt idx="5">
                  <c:v>2.5515122772257826</c:v>
                </c:pt>
                <c:pt idx="6">
                  <c:v>2.6111661081538293</c:v>
                </c:pt>
                <c:pt idx="7">
                  <c:v>2.6646906570236166</c:v>
                </c:pt>
                <c:pt idx="8">
                  <c:v>2.4898422079564542</c:v>
                </c:pt>
                <c:pt idx="9">
                  <c:v>2.5469838399298927</c:v>
                </c:pt>
                <c:pt idx="10">
                  <c:v>2.6872354423123475</c:v>
                </c:pt>
                <c:pt idx="11">
                  <c:v>2.6889301733130897</c:v>
                </c:pt>
                <c:pt idx="12">
                  <c:v>2.6824016957062171</c:v>
                </c:pt>
                <c:pt idx="13">
                  <c:v>2.7607401083789553</c:v>
                </c:pt>
                <c:pt idx="14">
                  <c:v>2.9120027496312915</c:v>
                </c:pt>
                <c:pt idx="15">
                  <c:v>3.4476427207896054</c:v>
                </c:pt>
                <c:pt idx="16">
                  <c:v>5.778255502577478</c:v>
                </c:pt>
                <c:pt idx="17">
                  <c:v>7.527154675274903</c:v>
                </c:pt>
                <c:pt idx="18">
                  <c:v>8.7515343995475661</c:v>
                </c:pt>
                <c:pt idx="19">
                  <c:v>9.2932938989919904</c:v>
                </c:pt>
                <c:pt idx="20">
                  <c:v>9.3957057114997156</c:v>
                </c:pt>
                <c:pt idx="21">
                  <c:v>9.2956910443761824</c:v>
                </c:pt>
                <c:pt idx="22">
                  <c:v>9.4848850925101171</c:v>
                </c:pt>
                <c:pt idx="23">
                  <c:v>9.3996559639455981</c:v>
                </c:pt>
                <c:pt idx="24">
                  <c:v>9.4506858604981101</c:v>
                </c:pt>
                <c:pt idx="25">
                  <c:v>9.6564453793222693</c:v>
                </c:pt>
                <c:pt idx="26">
                  <c:v>10.222133973958453</c:v>
                </c:pt>
                <c:pt idx="27">
                  <c:v>4.6031558386938558</c:v>
                </c:pt>
                <c:pt idx="28">
                  <c:v>8.1838836137974837</c:v>
                </c:pt>
                <c:pt idx="29">
                  <c:v>1.6753718155178188</c:v>
                </c:pt>
                <c:pt idx="30">
                  <c:v>1.2864782466505322</c:v>
                </c:pt>
                <c:pt idx="31">
                  <c:v>1.1366058047432801</c:v>
                </c:pt>
                <c:pt idx="32">
                  <c:v>1.2356223250849014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31-48EB-BA70-1152610F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43424"/>
        <c:axId val="439305608"/>
      </c:line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9.90717592592592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8880208333334"/>
          <c:y val="2.9398148148148149E-2"/>
          <c:w val="0.87332109375"/>
          <c:h val="0.826661342592592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Data'!$A$159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Data'!$E$159:$V$159</c:f>
              <c:numCache>
                <c:formatCode>0</c:formatCode>
                <c:ptCount val="18"/>
                <c:pt idx="0">
                  <c:v>-140.43493512677301</c:v>
                </c:pt>
                <c:pt idx="1">
                  <c:v>-147.04711815079548</c:v>
                </c:pt>
                <c:pt idx="2">
                  <c:v>-264.70538743421685</c:v>
                </c:pt>
                <c:pt idx="3">
                  <c:v>-268.4834503660727</c:v>
                </c:pt>
                <c:pt idx="4">
                  <c:v>-281.24079191955349</c:v>
                </c:pt>
                <c:pt idx="5">
                  <c:v>-304.0300090648667</c:v>
                </c:pt>
                <c:pt idx="6">
                  <c:v>-331.19914807645483</c:v>
                </c:pt>
                <c:pt idx="7">
                  <c:v>-342.18526714716756</c:v>
                </c:pt>
                <c:pt idx="8">
                  <c:v>-359.89311935679069</c:v>
                </c:pt>
                <c:pt idx="9">
                  <c:v>-383.37873811819355</c:v>
                </c:pt>
                <c:pt idx="10">
                  <c:v>-408.37654035777763</c:v>
                </c:pt>
                <c:pt idx="11">
                  <c:v>-432.4409672710633</c:v>
                </c:pt>
                <c:pt idx="12">
                  <c:v>-470.3433401124887</c:v>
                </c:pt>
                <c:pt idx="13">
                  <c:v>-499.64259367922585</c:v>
                </c:pt>
                <c:pt idx="14">
                  <c:v>-501.14654964259813</c:v>
                </c:pt>
                <c:pt idx="15">
                  <c:v>-504.66601615086648</c:v>
                </c:pt>
                <c:pt idx="16">
                  <c:v>-505.08568940472725</c:v>
                </c:pt>
                <c:pt idx="17">
                  <c:v>-505.44650890364835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F-4596-99B7-062CDCD854C0}"/>
            </c:ext>
          </c:extLst>
        </c:ser>
        <c:ser>
          <c:idx val="4"/>
          <c:order val="1"/>
          <c:tx>
            <c:strRef>
              <c:f>'Talnagögn | Numerical Data'!$A$160</c:f>
              <c:strCache>
                <c:ptCount val="1"/>
                <c:pt idx="0">
                  <c:v>Ræktað 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Data'!$E$160:$V$160</c:f>
              <c:numCache>
                <c:formatCode>0</c:formatCode>
                <c:ptCount val="18"/>
                <c:pt idx="0">
                  <c:v>1208.3947690731713</c:v>
                </c:pt>
                <c:pt idx="1">
                  <c:v>1210.4524804476725</c:v>
                </c:pt>
                <c:pt idx="2">
                  <c:v>1212.6005150841872</c:v>
                </c:pt>
                <c:pt idx="3">
                  <c:v>1214.8710182421546</c:v>
                </c:pt>
                <c:pt idx="4">
                  <c:v>1267.7549687539338</c:v>
                </c:pt>
                <c:pt idx="5">
                  <c:v>1280.8351508251508</c:v>
                </c:pt>
                <c:pt idx="6">
                  <c:v>1293.9090162133464</c:v>
                </c:pt>
                <c:pt idx="7">
                  <c:v>1306.9766631142954</c:v>
                </c:pt>
                <c:pt idx="8">
                  <c:v>1320.0381874516931</c:v>
                </c:pt>
                <c:pt idx="9">
                  <c:v>1333.0936829466984</c:v>
                </c:pt>
                <c:pt idx="10">
                  <c:v>1346.2489511848655</c:v>
                </c:pt>
                <c:pt idx="11">
                  <c:v>1358.9731850138696</c:v>
                </c:pt>
                <c:pt idx="12">
                  <c:v>1372.2256409563267</c:v>
                </c:pt>
                <c:pt idx="13">
                  <c:v>1385.2571775152815</c:v>
                </c:pt>
                <c:pt idx="14">
                  <c:v>1398.2838620734381</c:v>
                </c:pt>
                <c:pt idx="15">
                  <c:v>1411.3501918010229</c:v>
                </c:pt>
                <c:pt idx="16">
                  <c:v>1424.3207836588861</c:v>
                </c:pt>
                <c:pt idx="17">
                  <c:v>1437.3311790413859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F-4596-99B7-062CDCD854C0}"/>
            </c:ext>
          </c:extLst>
        </c:ser>
        <c:ser>
          <c:idx val="5"/>
          <c:order val="2"/>
          <c:tx>
            <c:strRef>
              <c:f>'Talnagögn | Numerical Data'!$A$161</c:f>
              <c:strCache>
                <c:ptCount val="1"/>
                <c:pt idx="0">
                  <c:v>Mólendi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Data'!$E$161:$V$161</c:f>
              <c:numCache>
                <c:formatCode>0</c:formatCode>
                <c:ptCount val="18"/>
                <c:pt idx="0">
                  <c:v>5810.9504489010933</c:v>
                </c:pt>
                <c:pt idx="1">
                  <c:v>5866.9928323330005</c:v>
                </c:pt>
                <c:pt idx="2">
                  <c:v>5889.5290257778151</c:v>
                </c:pt>
                <c:pt idx="3">
                  <c:v>5935.9917003524533</c:v>
                </c:pt>
                <c:pt idx="4">
                  <c:v>5942.4071118608981</c:v>
                </c:pt>
                <c:pt idx="5">
                  <c:v>5943.3343647697238</c:v>
                </c:pt>
                <c:pt idx="6">
                  <c:v>5944.1474813223313</c:v>
                </c:pt>
                <c:pt idx="7">
                  <c:v>5949.3586818837239</c:v>
                </c:pt>
                <c:pt idx="8">
                  <c:v>5955.7511189571142</c:v>
                </c:pt>
                <c:pt idx="9">
                  <c:v>5961.5143024292238</c:v>
                </c:pt>
                <c:pt idx="10">
                  <c:v>5965.6493359904243</c:v>
                </c:pt>
                <c:pt idx="11">
                  <c:v>5960.945596730222</c:v>
                </c:pt>
                <c:pt idx="12">
                  <c:v>5959.5827143425422</c:v>
                </c:pt>
                <c:pt idx="13">
                  <c:v>5964.2998888284837</c:v>
                </c:pt>
                <c:pt idx="14">
                  <c:v>5966.6713720220332</c:v>
                </c:pt>
                <c:pt idx="15">
                  <c:v>5968.2264825867896</c:v>
                </c:pt>
                <c:pt idx="16">
                  <c:v>5964.3119753651436</c:v>
                </c:pt>
                <c:pt idx="17">
                  <c:v>5971.2075032824032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0F-4596-99B7-062CDCD854C0}"/>
            </c:ext>
          </c:extLst>
        </c:ser>
        <c:ser>
          <c:idx val="6"/>
          <c:order val="3"/>
          <c:tx>
            <c:strRef>
              <c:f>'Talnagögn | Numerical Data'!$A$162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Data'!$E$162:$V$162</c:f>
              <c:numCache>
                <c:formatCode>0</c:formatCode>
                <c:ptCount val="18"/>
                <c:pt idx="0">
                  <c:v>849.68383523339116</c:v>
                </c:pt>
                <c:pt idx="1">
                  <c:v>849.97758836050184</c:v>
                </c:pt>
                <c:pt idx="2">
                  <c:v>845.43894933978629</c:v>
                </c:pt>
                <c:pt idx="3">
                  <c:v>841.99300184918093</c:v>
                </c:pt>
                <c:pt idx="4">
                  <c:v>839.31760063074239</c:v>
                </c:pt>
                <c:pt idx="5">
                  <c:v>838.12914520709853</c:v>
                </c:pt>
                <c:pt idx="6">
                  <c:v>831.33985660532289</c:v>
                </c:pt>
                <c:pt idx="7">
                  <c:v>830.05977242594668</c:v>
                </c:pt>
                <c:pt idx="8">
                  <c:v>828.82289557990293</c:v>
                </c:pt>
                <c:pt idx="9">
                  <c:v>827.77128146000723</c:v>
                </c:pt>
                <c:pt idx="10">
                  <c:v>826.56496664509802</c:v>
                </c:pt>
                <c:pt idx="11">
                  <c:v>823.79420476147243</c:v>
                </c:pt>
                <c:pt idx="12">
                  <c:v>822.60847182741486</c:v>
                </c:pt>
                <c:pt idx="13">
                  <c:v>821.22550667654332</c:v>
                </c:pt>
                <c:pt idx="14">
                  <c:v>820.39341763050015</c:v>
                </c:pt>
                <c:pt idx="15">
                  <c:v>812.89315873596775</c:v>
                </c:pt>
                <c:pt idx="16">
                  <c:v>811.62043352251612</c:v>
                </c:pt>
                <c:pt idx="17">
                  <c:v>845.18894352076757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F-4596-99B7-062CDCD854C0}"/>
            </c:ext>
          </c:extLst>
        </c:ser>
        <c:ser>
          <c:idx val="0"/>
          <c:order val="4"/>
          <c:tx>
            <c:strRef>
              <c:f>'Talnagögn | Numerical Data'!$A$163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'Talnagögn | Numerical Data'!$E$157:$V$158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'Talnagögn | Numerical Data'!$E$163:$V$163</c:f>
              <c:numCache>
                <c:formatCode>0</c:formatCode>
                <c:ptCount val="18"/>
                <c:pt idx="0">
                  <c:v>17.382125944473955</c:v>
                </c:pt>
                <c:pt idx="1">
                  <c:v>18.16142973078604</c:v>
                </c:pt>
                <c:pt idx="2">
                  <c:v>17.411694344452371</c:v>
                </c:pt>
                <c:pt idx="3">
                  <c:v>17.539349469620902</c:v>
                </c:pt>
                <c:pt idx="4">
                  <c:v>17.521280493796439</c:v>
                </c:pt>
                <c:pt idx="5">
                  <c:v>9.0801023115100179</c:v>
                </c:pt>
                <c:pt idx="6">
                  <c:v>9.0653173929977129</c:v>
                </c:pt>
                <c:pt idx="7">
                  <c:v>9.0674477762022434</c:v>
                </c:pt>
                <c:pt idx="8">
                  <c:v>9.0724388104590616</c:v>
                </c:pt>
                <c:pt idx="9">
                  <c:v>9.0123915990197929</c:v>
                </c:pt>
                <c:pt idx="10">
                  <c:v>9.1292397429297125</c:v>
                </c:pt>
                <c:pt idx="11">
                  <c:v>9.0552745494323972</c:v>
                </c:pt>
                <c:pt idx="12">
                  <c:v>9.0530994516020655</c:v>
                </c:pt>
                <c:pt idx="13">
                  <c:v>9.1119650300461217</c:v>
                </c:pt>
                <c:pt idx="14">
                  <c:v>9.1640015538787338</c:v>
                </c:pt>
                <c:pt idx="15">
                  <c:v>13.893948507528876</c:v>
                </c:pt>
                <c:pt idx="16">
                  <c:v>3.8693542947221431</c:v>
                </c:pt>
                <c:pt idx="17">
                  <c:v>8.7449943041056031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0F-4596-99B7-062CDCD8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872592"/>
        <c:axId val="415874032"/>
      </c:barChart>
      <c:catAx>
        <c:axId val="41587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74032"/>
        <c:crosses val="autoZero"/>
        <c:auto val="1"/>
        <c:lblAlgn val="ctr"/>
        <c:lblOffset val="100"/>
        <c:noMultiLvlLbl val="0"/>
      </c:catAx>
      <c:valAx>
        <c:axId val="4158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4.7459635416666687E-3"/>
              <c:y val="0.147578703703703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7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7005208333334"/>
          <c:y val="0.95059421296296298"/>
          <c:w val="0.62605989583333332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Emissions from road transport</a:t>
            </a:r>
          </a:p>
        </c:rich>
      </c:tx>
      <c:layout>
        <c:manualLayout>
          <c:xMode val="edge"/>
          <c:yMode val="edge"/>
          <c:x val="0.43181354166666669"/>
          <c:y val="4.26002314814814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04817708333332E-2"/>
          <c:y val="3.2337962962962964E-2"/>
          <c:w val="0.89440507812500014"/>
          <c:h val="0.80314282407407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Data'!$B$26</c:f>
              <c:strCache>
                <c:ptCount val="1"/>
                <c:pt idx="0">
                  <c:v>  Cars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Data'!$E$26:$AK$26</c:f>
              <c:numCache>
                <c:formatCode>0</c:formatCode>
                <c:ptCount val="33"/>
                <c:pt idx="0">
                  <c:v>412.88208020507892</c:v>
                </c:pt>
                <c:pt idx="1">
                  <c:v>430.7534173393471</c:v>
                </c:pt>
                <c:pt idx="2">
                  <c:v>443.42195495152623</c:v>
                </c:pt>
                <c:pt idx="3">
                  <c:v>440.98328542376089</c:v>
                </c:pt>
                <c:pt idx="4">
                  <c:v>447.82593515262602</c:v>
                </c:pt>
                <c:pt idx="5">
                  <c:v>444.44045390177808</c:v>
                </c:pt>
                <c:pt idx="6">
                  <c:v>445.76535797121687</c:v>
                </c:pt>
                <c:pt idx="7">
                  <c:v>457.53476949292246</c:v>
                </c:pt>
                <c:pt idx="8">
                  <c:v>473.93144145916375</c:v>
                </c:pt>
                <c:pt idx="9">
                  <c:v>489.2355336093907</c:v>
                </c:pt>
                <c:pt idx="10">
                  <c:v>490.33227707311943</c:v>
                </c:pt>
                <c:pt idx="11">
                  <c:v>495.78012421538534</c:v>
                </c:pt>
                <c:pt idx="12">
                  <c:v>502.91767530127936</c:v>
                </c:pt>
                <c:pt idx="13">
                  <c:v>534.79771307420606</c:v>
                </c:pt>
                <c:pt idx="14">
                  <c:v>554.88863820376832</c:v>
                </c:pt>
                <c:pt idx="15">
                  <c:v>576.84508928023104</c:v>
                </c:pt>
                <c:pt idx="16">
                  <c:v>586.6833821751211</c:v>
                </c:pt>
                <c:pt idx="17">
                  <c:v>597.22032675328001</c:v>
                </c:pt>
                <c:pt idx="18">
                  <c:v>586.56719402800866</c:v>
                </c:pt>
                <c:pt idx="19">
                  <c:v>576.14070665338102</c:v>
                </c:pt>
                <c:pt idx="20">
                  <c:v>577.05755422771836</c:v>
                </c:pt>
                <c:pt idx="21">
                  <c:v>580.01290105739804</c:v>
                </c:pt>
                <c:pt idx="22">
                  <c:v>562.3822927899123</c:v>
                </c:pt>
                <c:pt idx="23">
                  <c:v>555.73621331544473</c:v>
                </c:pt>
                <c:pt idx="24">
                  <c:v>531.00951124210292</c:v>
                </c:pt>
                <c:pt idx="25">
                  <c:v>527.12905331152444</c:v>
                </c:pt>
                <c:pt idx="26">
                  <c:v>587.6013961451381</c:v>
                </c:pt>
                <c:pt idx="27">
                  <c:v>657.16813506988217</c:v>
                </c:pt>
                <c:pt idx="28">
                  <c:v>696.5570832564473</c:v>
                </c:pt>
                <c:pt idx="29">
                  <c:v>654.92214554751581</c:v>
                </c:pt>
                <c:pt idx="30">
                  <c:v>560.04604083292975</c:v>
                </c:pt>
                <c:pt idx="31">
                  <c:v>546.64292255684234</c:v>
                </c:pt>
                <c:pt idx="32">
                  <c:v>580.48216768494422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7-4E42-9711-7698EE406D03}"/>
            </c:ext>
          </c:extLst>
        </c:ser>
        <c:ser>
          <c:idx val="1"/>
          <c:order val="1"/>
          <c:tx>
            <c:strRef>
              <c:f>'Talnagögn | Numerical Data'!$B$27</c:f>
              <c:strCache>
                <c:ptCount val="1"/>
                <c:pt idx="0">
                  <c:v>  Light Duty Trucks 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Data'!$E$27:$AK$27</c:f>
              <c:numCache>
                <c:formatCode>0</c:formatCode>
                <c:ptCount val="33"/>
                <c:pt idx="0">
                  <c:v>29.431321680806391</c:v>
                </c:pt>
                <c:pt idx="1">
                  <c:v>29.635245002146675</c:v>
                </c:pt>
                <c:pt idx="2">
                  <c:v>29.862408202847753</c:v>
                </c:pt>
                <c:pt idx="3">
                  <c:v>30.076350549734268</c:v>
                </c:pt>
                <c:pt idx="4">
                  <c:v>31.088018244144731</c:v>
                </c:pt>
                <c:pt idx="5">
                  <c:v>30.831780755764971</c:v>
                </c:pt>
                <c:pt idx="6">
                  <c:v>28.022911702617208</c:v>
                </c:pt>
                <c:pt idx="7">
                  <c:v>30.629710172576939</c:v>
                </c:pt>
                <c:pt idx="8">
                  <c:v>30.728774839882554</c:v>
                </c:pt>
                <c:pt idx="9">
                  <c:v>32.972506670235497</c:v>
                </c:pt>
                <c:pt idx="10">
                  <c:v>35.2352656618609</c:v>
                </c:pt>
                <c:pt idx="11">
                  <c:v>36.816691462963362</c:v>
                </c:pt>
                <c:pt idx="12">
                  <c:v>37.523432544855197</c:v>
                </c:pt>
                <c:pt idx="13">
                  <c:v>46.091303681247418</c:v>
                </c:pt>
                <c:pt idx="14">
                  <c:v>49.9504823258643</c:v>
                </c:pt>
                <c:pt idx="15">
                  <c:v>52.803509626746802</c:v>
                </c:pt>
                <c:pt idx="16">
                  <c:v>85.629836102705809</c:v>
                </c:pt>
                <c:pt idx="17">
                  <c:v>99.871589192607686</c:v>
                </c:pt>
                <c:pt idx="18">
                  <c:v>99.742174865218416</c:v>
                </c:pt>
                <c:pt idx="19">
                  <c:v>88.542475788184859</c:v>
                </c:pt>
                <c:pt idx="20">
                  <c:v>93.924477387415664</c:v>
                </c:pt>
                <c:pt idx="21">
                  <c:v>99.817294019648216</c:v>
                </c:pt>
                <c:pt idx="22">
                  <c:v>96.74434483271969</c:v>
                </c:pt>
                <c:pt idx="23">
                  <c:v>92.760856330681975</c:v>
                </c:pt>
                <c:pt idx="24">
                  <c:v>80.564387806113928</c:v>
                </c:pt>
                <c:pt idx="25">
                  <c:v>74.714628700075636</c:v>
                </c:pt>
                <c:pt idx="26">
                  <c:v>87.558456280530962</c:v>
                </c:pt>
                <c:pt idx="27">
                  <c:v>83.506150029914409</c:v>
                </c:pt>
                <c:pt idx="28">
                  <c:v>71.453498995366459</c:v>
                </c:pt>
                <c:pt idx="29">
                  <c:v>89.13706289123958</c:v>
                </c:pt>
                <c:pt idx="30">
                  <c:v>87.456772468621736</c:v>
                </c:pt>
                <c:pt idx="31">
                  <c:v>94.522784333300507</c:v>
                </c:pt>
                <c:pt idx="32">
                  <c:v>102.94475351307777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7-4E42-9711-7698EE406D03}"/>
            </c:ext>
          </c:extLst>
        </c:ser>
        <c:ser>
          <c:idx val="2"/>
          <c:order val="2"/>
          <c:tx>
            <c:strRef>
              <c:f>'Talnagögn | Numerical Data'!$B$28</c:f>
              <c:strCache>
                <c:ptCount val="1"/>
                <c:pt idx="0">
                  <c:v>  Heavy Duty Trucks and Buses 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Data'!$E$28:$AK$28</c:f>
              <c:numCache>
                <c:formatCode>0</c:formatCode>
                <c:ptCount val="33"/>
                <c:pt idx="0">
                  <c:v>85.995760628900797</c:v>
                </c:pt>
                <c:pt idx="1">
                  <c:v>86.878997210429844</c:v>
                </c:pt>
                <c:pt idx="2">
                  <c:v>87.943603245900476</c:v>
                </c:pt>
                <c:pt idx="3">
                  <c:v>86.893549351809767</c:v>
                </c:pt>
                <c:pt idx="4">
                  <c:v>86.943041149405772</c:v>
                </c:pt>
                <c:pt idx="5">
                  <c:v>80.324459109194194</c:v>
                </c:pt>
                <c:pt idx="6">
                  <c:v>62.372192946905933</c:v>
                </c:pt>
                <c:pt idx="7">
                  <c:v>79.203905115971779</c:v>
                </c:pt>
                <c:pt idx="8">
                  <c:v>71.462798795334052</c:v>
                </c:pt>
                <c:pt idx="9">
                  <c:v>79.423811160028819</c:v>
                </c:pt>
                <c:pt idx="10">
                  <c:v>87.467623539833113</c:v>
                </c:pt>
                <c:pt idx="11">
                  <c:v>86.988987627891163</c:v>
                </c:pt>
                <c:pt idx="12">
                  <c:v>87.988566104125155</c:v>
                </c:pt>
                <c:pt idx="13">
                  <c:v>126.23884184110277</c:v>
                </c:pt>
                <c:pt idx="14">
                  <c:v>138.87141366765229</c:v>
                </c:pt>
                <c:pt idx="15">
                  <c:v>141.85846451003536</c:v>
                </c:pt>
                <c:pt idx="16">
                  <c:v>205.31997120130282</c:v>
                </c:pt>
                <c:pt idx="17">
                  <c:v>210.29806191518469</c:v>
                </c:pt>
                <c:pt idx="18">
                  <c:v>166.11686611253495</c:v>
                </c:pt>
                <c:pt idx="19">
                  <c:v>187.99246858946074</c:v>
                </c:pt>
                <c:pt idx="20">
                  <c:v>134.0745626125329</c:v>
                </c:pt>
                <c:pt idx="21">
                  <c:v>106.93163043168033</c:v>
                </c:pt>
                <c:pt idx="22">
                  <c:v>122.00089351493756</c:v>
                </c:pt>
                <c:pt idx="23">
                  <c:v>147.18336446924255</c:v>
                </c:pt>
                <c:pt idx="24">
                  <c:v>183.17121283140824</c:v>
                </c:pt>
                <c:pt idx="25">
                  <c:v>215.29339939425483</c:v>
                </c:pt>
                <c:pt idx="26">
                  <c:v>216.51833419894641</c:v>
                </c:pt>
                <c:pt idx="27">
                  <c:v>206.26549645954557</c:v>
                </c:pt>
                <c:pt idx="28">
                  <c:v>200.8689526683915</c:v>
                </c:pt>
                <c:pt idx="29">
                  <c:v>210.99126327581757</c:v>
                </c:pt>
                <c:pt idx="30">
                  <c:v>181.79185651541934</c:v>
                </c:pt>
                <c:pt idx="31">
                  <c:v>217.29098597594589</c:v>
                </c:pt>
                <c:pt idx="32">
                  <c:v>240.95744394345471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7-4E42-9711-7698EE406D03}"/>
            </c:ext>
          </c:extLst>
        </c:ser>
        <c:ser>
          <c:idx val="3"/>
          <c:order val="3"/>
          <c:tx>
            <c:strRef>
              <c:f>'Talnagögn | Numerical Data'!$B$29</c:f>
              <c:strCache>
                <c:ptCount val="1"/>
                <c:pt idx="0">
                  <c:v>  Motorcycles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Data'!$E$29:$AK$29</c:f>
              <c:numCache>
                <c:formatCode>0</c:formatCode>
                <c:ptCount val="33"/>
                <c:pt idx="0">
                  <c:v>2.3783400075558552</c:v>
                </c:pt>
                <c:pt idx="1">
                  <c:v>1.8911046981933961</c:v>
                </c:pt>
                <c:pt idx="2">
                  <c:v>2.385725932651197</c:v>
                </c:pt>
                <c:pt idx="3">
                  <c:v>2.4736841598751491</c:v>
                </c:pt>
                <c:pt idx="4">
                  <c:v>2.5288326555525895</c:v>
                </c:pt>
                <c:pt idx="5">
                  <c:v>2.5515122772257826</c:v>
                </c:pt>
                <c:pt idx="6">
                  <c:v>2.6111661081538293</c:v>
                </c:pt>
                <c:pt idx="7">
                  <c:v>2.6646906570236166</c:v>
                </c:pt>
                <c:pt idx="8">
                  <c:v>2.4898422079564542</c:v>
                </c:pt>
                <c:pt idx="9">
                  <c:v>2.5469838399298927</c:v>
                </c:pt>
                <c:pt idx="10">
                  <c:v>2.6872354423123475</c:v>
                </c:pt>
                <c:pt idx="11">
                  <c:v>2.6889301733130897</c:v>
                </c:pt>
                <c:pt idx="12">
                  <c:v>2.6824016957062171</c:v>
                </c:pt>
                <c:pt idx="13">
                  <c:v>2.7607401083789553</c:v>
                </c:pt>
                <c:pt idx="14">
                  <c:v>2.9120027496312915</c:v>
                </c:pt>
                <c:pt idx="15">
                  <c:v>3.4476427207896054</c:v>
                </c:pt>
                <c:pt idx="16">
                  <c:v>5.778255502577478</c:v>
                </c:pt>
                <c:pt idx="17">
                  <c:v>7.527154675274903</c:v>
                </c:pt>
                <c:pt idx="18">
                  <c:v>8.7515343995475661</c:v>
                </c:pt>
                <c:pt idx="19">
                  <c:v>9.2932938989919904</c:v>
                </c:pt>
                <c:pt idx="20">
                  <c:v>9.3957057114997156</c:v>
                </c:pt>
                <c:pt idx="21">
                  <c:v>9.2956910443761824</c:v>
                </c:pt>
                <c:pt idx="22">
                  <c:v>9.4848850925101171</c:v>
                </c:pt>
                <c:pt idx="23">
                  <c:v>9.3996559639455981</c:v>
                </c:pt>
                <c:pt idx="24">
                  <c:v>9.4506858604981101</c:v>
                </c:pt>
                <c:pt idx="25">
                  <c:v>9.6564453793222693</c:v>
                </c:pt>
                <c:pt idx="26">
                  <c:v>10.222133973958453</c:v>
                </c:pt>
                <c:pt idx="27">
                  <c:v>4.6031558386938558</c:v>
                </c:pt>
                <c:pt idx="28">
                  <c:v>8.1838836137974837</c:v>
                </c:pt>
                <c:pt idx="29">
                  <c:v>1.6753718155178188</c:v>
                </c:pt>
                <c:pt idx="30">
                  <c:v>1.2864782466505322</c:v>
                </c:pt>
                <c:pt idx="31">
                  <c:v>1.1366058047432801</c:v>
                </c:pt>
                <c:pt idx="32">
                  <c:v>1.2356223250849014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7-4E42-9711-7698EE406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243424"/>
        <c:axId val="439305608"/>
      </c:bar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0"/>
              <c:y val="9.90717592592592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67667571694314"/>
          <c:y val="0.94050434285688667"/>
          <c:w val="0.66233928905731754"/>
          <c:h val="5.3168266491758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Emissions</a:t>
            </a:r>
            <a:r>
              <a:rPr lang="en-GB" baseline="0"/>
              <a:t> from road transport</a:t>
            </a:r>
            <a:endParaRPr lang="en-GB"/>
          </a:p>
        </c:rich>
      </c:tx>
      <c:layout>
        <c:manualLayout>
          <c:xMode val="edge"/>
          <c:yMode val="edge"/>
          <c:x val="0.43181354166666669"/>
          <c:y val="4.26002314814814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04817708333332E-2"/>
          <c:y val="3.2337962962962964E-2"/>
          <c:w val="0.89440507812500014"/>
          <c:h val="0.80314282407407411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| Numerical Data'!$B$26</c:f>
              <c:strCache>
                <c:ptCount val="1"/>
                <c:pt idx="0">
                  <c:v>  Cars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Data'!$E$26:$AK$26</c:f>
              <c:numCache>
                <c:formatCode>0</c:formatCode>
                <c:ptCount val="33"/>
                <c:pt idx="0">
                  <c:v>412.88208020507892</c:v>
                </c:pt>
                <c:pt idx="1">
                  <c:v>430.7534173393471</c:v>
                </c:pt>
                <c:pt idx="2">
                  <c:v>443.42195495152623</c:v>
                </c:pt>
                <c:pt idx="3">
                  <c:v>440.98328542376089</c:v>
                </c:pt>
                <c:pt idx="4">
                  <c:v>447.82593515262602</c:v>
                </c:pt>
                <c:pt idx="5">
                  <c:v>444.44045390177808</c:v>
                </c:pt>
                <c:pt idx="6">
                  <c:v>445.76535797121687</c:v>
                </c:pt>
                <c:pt idx="7">
                  <c:v>457.53476949292246</c:v>
                </c:pt>
                <c:pt idx="8">
                  <c:v>473.93144145916375</c:v>
                </c:pt>
                <c:pt idx="9">
                  <c:v>489.2355336093907</c:v>
                </c:pt>
                <c:pt idx="10">
                  <c:v>490.33227707311943</c:v>
                </c:pt>
                <c:pt idx="11">
                  <c:v>495.78012421538534</c:v>
                </c:pt>
                <c:pt idx="12">
                  <c:v>502.91767530127936</c:v>
                </c:pt>
                <c:pt idx="13">
                  <c:v>534.79771307420606</c:v>
                </c:pt>
                <c:pt idx="14">
                  <c:v>554.88863820376832</c:v>
                </c:pt>
                <c:pt idx="15">
                  <c:v>576.84508928023104</c:v>
                </c:pt>
                <c:pt idx="16">
                  <c:v>586.6833821751211</c:v>
                </c:pt>
                <c:pt idx="17">
                  <c:v>597.22032675328001</c:v>
                </c:pt>
                <c:pt idx="18">
                  <c:v>586.56719402800866</c:v>
                </c:pt>
                <c:pt idx="19">
                  <c:v>576.14070665338102</c:v>
                </c:pt>
                <c:pt idx="20">
                  <c:v>577.05755422771836</c:v>
                </c:pt>
                <c:pt idx="21">
                  <c:v>580.01290105739804</c:v>
                </c:pt>
                <c:pt idx="22">
                  <c:v>562.3822927899123</c:v>
                </c:pt>
                <c:pt idx="23">
                  <c:v>555.73621331544473</c:v>
                </c:pt>
                <c:pt idx="24">
                  <c:v>531.00951124210292</c:v>
                </c:pt>
                <c:pt idx="25">
                  <c:v>527.12905331152444</c:v>
                </c:pt>
                <c:pt idx="26">
                  <c:v>587.6013961451381</c:v>
                </c:pt>
                <c:pt idx="27">
                  <c:v>657.16813506988217</c:v>
                </c:pt>
                <c:pt idx="28">
                  <c:v>696.5570832564473</c:v>
                </c:pt>
                <c:pt idx="29">
                  <c:v>654.92214554751581</c:v>
                </c:pt>
                <c:pt idx="30">
                  <c:v>560.04604083292975</c:v>
                </c:pt>
                <c:pt idx="31">
                  <c:v>546.64292255684234</c:v>
                </c:pt>
                <c:pt idx="32">
                  <c:v>580.48216768494422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D-4C0A-B14F-4513D6B364EC}"/>
            </c:ext>
          </c:extLst>
        </c:ser>
        <c:ser>
          <c:idx val="1"/>
          <c:order val="1"/>
          <c:tx>
            <c:strRef>
              <c:f>'Talnagögn | Numerical Data'!$B$27</c:f>
              <c:strCache>
                <c:ptCount val="1"/>
                <c:pt idx="0">
                  <c:v>  Light Duty Trucks 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Data'!$E$27:$AK$27</c:f>
              <c:numCache>
                <c:formatCode>0</c:formatCode>
                <c:ptCount val="33"/>
                <c:pt idx="0">
                  <c:v>29.431321680806391</c:v>
                </c:pt>
                <c:pt idx="1">
                  <c:v>29.635245002146675</c:v>
                </c:pt>
                <c:pt idx="2">
                  <c:v>29.862408202847753</c:v>
                </c:pt>
                <c:pt idx="3">
                  <c:v>30.076350549734268</c:v>
                </c:pt>
                <c:pt idx="4">
                  <c:v>31.088018244144731</c:v>
                </c:pt>
                <c:pt idx="5">
                  <c:v>30.831780755764971</c:v>
                </c:pt>
                <c:pt idx="6">
                  <c:v>28.022911702617208</c:v>
                </c:pt>
                <c:pt idx="7">
                  <c:v>30.629710172576939</c:v>
                </c:pt>
                <c:pt idx="8">
                  <c:v>30.728774839882554</c:v>
                </c:pt>
                <c:pt idx="9">
                  <c:v>32.972506670235497</c:v>
                </c:pt>
                <c:pt idx="10">
                  <c:v>35.2352656618609</c:v>
                </c:pt>
                <c:pt idx="11">
                  <c:v>36.816691462963362</c:v>
                </c:pt>
                <c:pt idx="12">
                  <c:v>37.523432544855197</c:v>
                </c:pt>
                <c:pt idx="13">
                  <c:v>46.091303681247418</c:v>
                </c:pt>
                <c:pt idx="14">
                  <c:v>49.9504823258643</c:v>
                </c:pt>
                <c:pt idx="15">
                  <c:v>52.803509626746802</c:v>
                </c:pt>
                <c:pt idx="16">
                  <c:v>85.629836102705809</c:v>
                </c:pt>
                <c:pt idx="17">
                  <c:v>99.871589192607686</c:v>
                </c:pt>
                <c:pt idx="18">
                  <c:v>99.742174865218416</c:v>
                </c:pt>
                <c:pt idx="19">
                  <c:v>88.542475788184859</c:v>
                </c:pt>
                <c:pt idx="20">
                  <c:v>93.924477387415664</c:v>
                </c:pt>
                <c:pt idx="21">
                  <c:v>99.817294019648216</c:v>
                </c:pt>
                <c:pt idx="22">
                  <c:v>96.74434483271969</c:v>
                </c:pt>
                <c:pt idx="23">
                  <c:v>92.760856330681975</c:v>
                </c:pt>
                <c:pt idx="24">
                  <c:v>80.564387806113928</c:v>
                </c:pt>
                <c:pt idx="25">
                  <c:v>74.714628700075636</c:v>
                </c:pt>
                <c:pt idx="26">
                  <c:v>87.558456280530962</c:v>
                </c:pt>
                <c:pt idx="27">
                  <c:v>83.506150029914409</c:v>
                </c:pt>
                <c:pt idx="28">
                  <c:v>71.453498995366459</c:v>
                </c:pt>
                <c:pt idx="29">
                  <c:v>89.13706289123958</c:v>
                </c:pt>
                <c:pt idx="30">
                  <c:v>87.456772468621736</c:v>
                </c:pt>
                <c:pt idx="31">
                  <c:v>94.522784333300507</c:v>
                </c:pt>
                <c:pt idx="32">
                  <c:v>102.94475351307777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D-4C0A-B14F-4513D6B364EC}"/>
            </c:ext>
          </c:extLst>
        </c:ser>
        <c:ser>
          <c:idx val="2"/>
          <c:order val="2"/>
          <c:tx>
            <c:strRef>
              <c:f>'Talnagögn | Numerical Data'!$B$28</c:f>
              <c:strCache>
                <c:ptCount val="1"/>
                <c:pt idx="0">
                  <c:v>  Heavy Duty Trucks and Buses 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Data'!$E$28:$AK$28</c:f>
              <c:numCache>
                <c:formatCode>0</c:formatCode>
                <c:ptCount val="33"/>
                <c:pt idx="0">
                  <c:v>85.995760628900797</c:v>
                </c:pt>
                <c:pt idx="1">
                  <c:v>86.878997210429844</c:v>
                </c:pt>
                <c:pt idx="2">
                  <c:v>87.943603245900476</c:v>
                </c:pt>
                <c:pt idx="3">
                  <c:v>86.893549351809767</c:v>
                </c:pt>
                <c:pt idx="4">
                  <c:v>86.943041149405772</c:v>
                </c:pt>
                <c:pt idx="5">
                  <c:v>80.324459109194194</c:v>
                </c:pt>
                <c:pt idx="6">
                  <c:v>62.372192946905933</c:v>
                </c:pt>
                <c:pt idx="7">
                  <c:v>79.203905115971779</c:v>
                </c:pt>
                <c:pt idx="8">
                  <c:v>71.462798795334052</c:v>
                </c:pt>
                <c:pt idx="9">
                  <c:v>79.423811160028819</c:v>
                </c:pt>
                <c:pt idx="10">
                  <c:v>87.467623539833113</c:v>
                </c:pt>
                <c:pt idx="11">
                  <c:v>86.988987627891163</c:v>
                </c:pt>
                <c:pt idx="12">
                  <c:v>87.988566104125155</c:v>
                </c:pt>
                <c:pt idx="13">
                  <c:v>126.23884184110277</c:v>
                </c:pt>
                <c:pt idx="14">
                  <c:v>138.87141366765229</c:v>
                </c:pt>
                <c:pt idx="15">
                  <c:v>141.85846451003536</c:v>
                </c:pt>
                <c:pt idx="16">
                  <c:v>205.31997120130282</c:v>
                </c:pt>
                <c:pt idx="17">
                  <c:v>210.29806191518469</c:v>
                </c:pt>
                <c:pt idx="18">
                  <c:v>166.11686611253495</c:v>
                </c:pt>
                <c:pt idx="19">
                  <c:v>187.99246858946074</c:v>
                </c:pt>
                <c:pt idx="20">
                  <c:v>134.0745626125329</c:v>
                </c:pt>
                <c:pt idx="21">
                  <c:v>106.93163043168033</c:v>
                </c:pt>
                <c:pt idx="22">
                  <c:v>122.00089351493756</c:v>
                </c:pt>
                <c:pt idx="23">
                  <c:v>147.18336446924255</c:v>
                </c:pt>
                <c:pt idx="24">
                  <c:v>183.17121283140824</c:v>
                </c:pt>
                <c:pt idx="25">
                  <c:v>215.29339939425483</c:v>
                </c:pt>
                <c:pt idx="26">
                  <c:v>216.51833419894641</c:v>
                </c:pt>
                <c:pt idx="27">
                  <c:v>206.26549645954557</c:v>
                </c:pt>
                <c:pt idx="28">
                  <c:v>200.8689526683915</c:v>
                </c:pt>
                <c:pt idx="29">
                  <c:v>210.99126327581757</c:v>
                </c:pt>
                <c:pt idx="30">
                  <c:v>181.79185651541934</c:v>
                </c:pt>
                <c:pt idx="31">
                  <c:v>217.29098597594589</c:v>
                </c:pt>
                <c:pt idx="32">
                  <c:v>240.95744394345471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3D-4C0A-B14F-4513D6B364EC}"/>
            </c:ext>
          </c:extLst>
        </c:ser>
        <c:ser>
          <c:idx val="3"/>
          <c:order val="3"/>
          <c:tx>
            <c:strRef>
              <c:f>'Talnagögn | Numerical Data'!$B$29</c:f>
              <c:strCache>
                <c:ptCount val="1"/>
                <c:pt idx="0">
                  <c:v>  Motorcycles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Data'!$E$23:$AK$23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Data'!$E$29:$AK$29</c:f>
              <c:numCache>
                <c:formatCode>0</c:formatCode>
                <c:ptCount val="33"/>
                <c:pt idx="0">
                  <c:v>2.3783400075558552</c:v>
                </c:pt>
                <c:pt idx="1">
                  <c:v>1.8911046981933961</c:v>
                </c:pt>
                <c:pt idx="2">
                  <c:v>2.385725932651197</c:v>
                </c:pt>
                <c:pt idx="3">
                  <c:v>2.4736841598751491</c:v>
                </c:pt>
                <c:pt idx="4">
                  <c:v>2.5288326555525895</c:v>
                </c:pt>
                <c:pt idx="5">
                  <c:v>2.5515122772257826</c:v>
                </c:pt>
                <c:pt idx="6">
                  <c:v>2.6111661081538293</c:v>
                </c:pt>
                <c:pt idx="7">
                  <c:v>2.6646906570236166</c:v>
                </c:pt>
                <c:pt idx="8">
                  <c:v>2.4898422079564542</c:v>
                </c:pt>
                <c:pt idx="9">
                  <c:v>2.5469838399298927</c:v>
                </c:pt>
                <c:pt idx="10">
                  <c:v>2.6872354423123475</c:v>
                </c:pt>
                <c:pt idx="11">
                  <c:v>2.6889301733130897</c:v>
                </c:pt>
                <c:pt idx="12">
                  <c:v>2.6824016957062171</c:v>
                </c:pt>
                <c:pt idx="13">
                  <c:v>2.7607401083789553</c:v>
                </c:pt>
                <c:pt idx="14">
                  <c:v>2.9120027496312915</c:v>
                </c:pt>
                <c:pt idx="15">
                  <c:v>3.4476427207896054</c:v>
                </c:pt>
                <c:pt idx="16">
                  <c:v>5.778255502577478</c:v>
                </c:pt>
                <c:pt idx="17">
                  <c:v>7.527154675274903</c:v>
                </c:pt>
                <c:pt idx="18">
                  <c:v>8.7515343995475661</c:v>
                </c:pt>
                <c:pt idx="19">
                  <c:v>9.2932938989919904</c:v>
                </c:pt>
                <c:pt idx="20">
                  <c:v>9.3957057114997156</c:v>
                </c:pt>
                <c:pt idx="21">
                  <c:v>9.2956910443761824</c:v>
                </c:pt>
                <c:pt idx="22">
                  <c:v>9.4848850925101171</c:v>
                </c:pt>
                <c:pt idx="23">
                  <c:v>9.3996559639455981</c:v>
                </c:pt>
                <c:pt idx="24">
                  <c:v>9.4506858604981101</c:v>
                </c:pt>
                <c:pt idx="25">
                  <c:v>9.6564453793222693</c:v>
                </c:pt>
                <c:pt idx="26">
                  <c:v>10.222133973958453</c:v>
                </c:pt>
                <c:pt idx="27">
                  <c:v>4.6031558386938558</c:v>
                </c:pt>
                <c:pt idx="28">
                  <c:v>8.1838836137974837</c:v>
                </c:pt>
                <c:pt idx="29">
                  <c:v>1.6753718155178188</c:v>
                </c:pt>
                <c:pt idx="30">
                  <c:v>1.2864782466505322</c:v>
                </c:pt>
                <c:pt idx="31">
                  <c:v>1.1366058047432801</c:v>
                </c:pt>
                <c:pt idx="32">
                  <c:v>1.2356223250849014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3D-4C0A-B14F-4513D6B36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43424"/>
        <c:axId val="439305608"/>
      </c:line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0"/>
              <c:y val="9.90717592592592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IPPU</a:t>
            </a:r>
            <a:endParaRPr lang="is-IS" sz="1600" b="1" baseline="0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  <a:p>
            <a:pPr>
              <a:defRPr sz="1800" b="1">
                <a:latin typeface="Avenir Next LT Pro" panose="020B0504020202020204" pitchFamily="34" charset="0"/>
              </a:defRPr>
            </a:pPr>
            <a:r>
              <a:rPr lang="is-IS" sz="16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  <a:endParaRPr lang="is-IS" sz="16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53311308724759432"/>
          <c:y val="0.46757830664826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455374361980788"/>
          <c:y val="8.2106948073374195E-2"/>
          <c:w val="0.50568523066778781"/>
          <c:h val="0.87143258016942415"/>
        </c:manualLayout>
      </c:layout>
      <c:doughnutChart>
        <c:varyColors val="1"/>
        <c:ser>
          <c:idx val="0"/>
          <c:order val="0"/>
          <c:spPr>
            <a:solidFill>
              <a:srgbClr val="FFAF73"/>
            </a:solidFill>
          </c:spPr>
          <c:dPt>
            <c:idx val="0"/>
            <c:bubble3D val="0"/>
            <c:spPr>
              <a:solidFill>
                <a:srgbClr val="FFAF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11-4C29-9C3F-B607BD057D1C}"/>
              </c:ext>
            </c:extLst>
          </c:dPt>
          <c:dPt>
            <c:idx val="1"/>
            <c:bubble3D val="0"/>
            <c:spPr>
              <a:solidFill>
                <a:srgbClr val="FF6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11-4C29-9C3F-B607BD057D1C}"/>
              </c:ext>
            </c:extLst>
          </c:dPt>
          <c:dPt>
            <c:idx val="2"/>
            <c:bubble3D val="0"/>
            <c:spPr>
              <a:solidFill>
                <a:srgbClr val="1E2D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11-4C29-9C3F-B607BD057D1C}"/>
              </c:ext>
            </c:extLst>
          </c:dPt>
          <c:dPt>
            <c:idx val="3"/>
            <c:bubble3D val="0"/>
            <c:spPr>
              <a:solidFill>
                <a:srgbClr val="41A86E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11-4C29-9C3F-B607BD057D1C}"/>
              </c:ext>
            </c:extLst>
          </c:dPt>
          <c:dLbls>
            <c:dLbl>
              <c:idx val="0"/>
              <c:layout>
                <c:manualLayout>
                  <c:x val="0.17940667471964561"/>
                  <c:y val="-0.203938677907790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572504-997D-4BDE-9446-FC0BED71FBCB}" type="CATEGORYNAME">
                      <a:rPr lang="en-US" sz="1200" b="1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94F2DFA9-F812-4BA3-B31B-8741A01538CB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637E53E-7ABA-489A-A956-AE0A116F6D23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994731768568659"/>
                      <c:h val="0.2223842019369514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D11-4C29-9C3F-B607BD057D1C}"/>
                </c:ext>
              </c:extLst>
            </c:dLbl>
            <c:dLbl>
              <c:idx val="1"/>
              <c:layout>
                <c:manualLayout>
                  <c:x val="-0.2400639077604729"/>
                  <c:y val="0.132666758820568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16A129-4125-4E91-BCC5-0E753B72DB8D}" type="CATEGORYNAME">
                      <a:rPr lang="en-US" sz="1200" b="1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sz="1200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61F9A343-A791-4CF0-84D8-A359645F1EA3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AECBB72-918F-43E7-9813-FE3D41736F33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847367741801277"/>
                      <c:h val="0.210498960121488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D11-4C29-9C3F-B607BD057D1C}"/>
                </c:ext>
              </c:extLst>
            </c:dLbl>
            <c:dLbl>
              <c:idx val="2"/>
              <c:layout>
                <c:manualLayout>
                  <c:x val="-0.25559031209347938"/>
                  <c:y val="-3.17994254254166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F-gases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32DF3489-F38D-40B8-997C-0E32EFBF93ED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105AB658-19E7-4333-AD5A-D0A02FB3A51A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70698774931456"/>
                      <c:h val="0.190264766714042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D11-4C29-9C3F-B607BD057D1C}"/>
                </c:ext>
              </c:extLst>
            </c:dLbl>
            <c:dLbl>
              <c:idx val="3"/>
              <c:layout>
                <c:manualLayout>
                  <c:x val="-0.23745660414616721"/>
                  <c:y val="-0.211188903960059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latin typeface="Avenir Next LT Pro" panose="020B0504020202020204" pitchFamily="34" charset="0"/>
                      </a:rPr>
                      <a:t>Other</a:t>
                    </a:r>
                  </a:p>
                  <a:p>
                    <a:pPr>
                      <a:defRPr sz="1100"/>
                    </a:pPr>
                    <a:fld id="{7BA38148-F44A-4C0B-B9D3-BBE2B0C01CCB}" type="VALUE">
                      <a:rPr lang="en-US">
                        <a:latin typeface="Avenir Next LT Pro" panose="020B0504020202020204" pitchFamily="34" charset="0"/>
                      </a:rPr>
                      <a:pPr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baseline="0">
                        <a:latin typeface="Avenir Next LT Pro" panose="020B0504020202020204" pitchFamily="34" charset="0"/>
                      </a:rPr>
                      <a:t>.</a:t>
                    </a:r>
                  </a:p>
                  <a:p>
                    <a:pPr>
                      <a:defRPr sz="1100"/>
                    </a:pPr>
                    <a:fld id="{490D803E-F737-454E-99E2-1A59CA5A8F52}" type="PERCENTAGE">
                      <a:rPr lang="en-US">
                        <a:latin typeface="Avenir Next LT Pro" panose="020B0504020202020204" pitchFamily="34" charset="0"/>
                      </a:rPr>
                      <a:pPr>
                        <a:defRPr sz="1100"/>
                      </a:pPr>
                      <a:t>[PERCENTAGE]</a:t>
                    </a:fld>
                    <a:endParaRPr lang="en-GB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64030440378853"/>
                      <c:h val="0.174768185719242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D11-4C29-9C3F-B607BD057D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'Talnagögn | Numerical Data'!$B$41:$B$44</c:f>
              <c:strCache>
                <c:ptCount val="4"/>
                <c:pt idx="0">
                  <c:v>Aluminium Production</c:v>
                </c:pt>
                <c:pt idx="1">
                  <c:v>Ferrosilicon and Silicon Metal Production</c:v>
                </c:pt>
                <c:pt idx="2">
                  <c:v>F-Gases</c:v>
                </c:pt>
                <c:pt idx="3">
                  <c:v>Other</c:v>
                </c:pt>
              </c:strCache>
            </c:strRef>
          </c:cat>
          <c:val>
            <c:numRef>
              <c:f>('Talnagögn | Numerical Data'!$AK$41,'Talnagögn | Numerical Data'!$AK$42,'Talnagögn | Numerical Data'!$AK$43,'Talnagögn | Numerical Data'!$AK$44)</c:f>
              <c:numCache>
                <c:formatCode>0</c:formatCode>
                <c:ptCount val="4"/>
                <c:pt idx="0">
                  <c:v>1354.2007303406649</c:v>
                </c:pt>
                <c:pt idx="1">
                  <c:v>517.72039053568778</c:v>
                </c:pt>
                <c:pt idx="2">
                  <c:v>133.26348312358914</c:v>
                </c:pt>
                <c:pt idx="3">
                  <c:v>11.611466839813989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11-4C29-9C3F-B607BD057D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1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'Talnagögn | Numerical Data'!$B$42</c:f>
              <c:strCache>
                <c:ptCount val="1"/>
                <c:pt idx="0">
                  <c:v>Ferrosilicon and Silicon Metal Production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Data'!$E$42:$AK$42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1-442E-82E3-489DB5082543}"/>
            </c:ext>
          </c:extLst>
        </c:ser>
        <c:ser>
          <c:idx val="5"/>
          <c:order val="1"/>
          <c:tx>
            <c:strRef>
              <c:f>'Talnagögn | Numerical Data'!$B$43</c:f>
              <c:strCache>
                <c:ptCount val="1"/>
                <c:pt idx="0">
                  <c:v>F-Gases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Data'!$E$43:$AK$43</c:f>
              <c:numCache>
                <c:formatCode>0.0</c:formatCode>
                <c:ptCount val="33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1.8489152543969434</c:v>
                </c:pt>
                <c:pt idx="5">
                  <c:v>3.1482548631421956</c:v>
                </c:pt>
                <c:pt idx="6" formatCode="0">
                  <c:v>10.086670059136353</c:v>
                </c:pt>
                <c:pt idx="7" formatCode="0">
                  <c:v>16.132889712307577</c:v>
                </c:pt>
                <c:pt idx="8" formatCode="0">
                  <c:v>25.456069519465085</c:v>
                </c:pt>
                <c:pt idx="9" formatCode="0">
                  <c:v>36.983390757986719</c:v>
                </c:pt>
                <c:pt idx="10" formatCode="0">
                  <c:v>42.966301653629273</c:v>
                </c:pt>
                <c:pt idx="11" formatCode="0">
                  <c:v>39.798059479622438</c:v>
                </c:pt>
                <c:pt idx="12" formatCode="0">
                  <c:v>44.624075684904028</c:v>
                </c:pt>
                <c:pt idx="13" formatCode="0">
                  <c:v>45.10631741308412</c:v>
                </c:pt>
                <c:pt idx="14" formatCode="0">
                  <c:v>52.140957248435534</c:v>
                </c:pt>
                <c:pt idx="15" formatCode="0">
                  <c:v>57.201241406144838</c:v>
                </c:pt>
                <c:pt idx="16" formatCode="0">
                  <c:v>66.268728117954964</c:v>
                </c:pt>
                <c:pt idx="17" formatCode="0">
                  <c:v>66.94139885551283</c:v>
                </c:pt>
                <c:pt idx="18" formatCode="0">
                  <c:v>65.619674949677176</c:v>
                </c:pt>
                <c:pt idx="19" formatCode="0">
                  <c:v>78.815684882158905</c:v>
                </c:pt>
                <c:pt idx="20" formatCode="0">
                  <c:v>106.63787846935243</c:v>
                </c:pt>
                <c:pt idx="21" formatCode="0">
                  <c:v>131.33347009246177</c:v>
                </c:pt>
                <c:pt idx="22" formatCode="0">
                  <c:v>136.5156278242512</c:v>
                </c:pt>
                <c:pt idx="23" formatCode="0">
                  <c:v>166.67301783528774</c:v>
                </c:pt>
                <c:pt idx="24" formatCode="0">
                  <c:v>164.47973841133989</c:v>
                </c:pt>
                <c:pt idx="25" formatCode="0">
                  <c:v>156.82957565208963</c:v>
                </c:pt>
                <c:pt idx="26" formatCode="0">
                  <c:v>173.66618826618588</c:v>
                </c:pt>
                <c:pt idx="27" formatCode="0">
                  <c:v>164.60973006017312</c:v>
                </c:pt>
                <c:pt idx="28" formatCode="0">
                  <c:v>182.49465783600516</c:v>
                </c:pt>
                <c:pt idx="29" formatCode="0">
                  <c:v>194.40775708209762</c:v>
                </c:pt>
                <c:pt idx="30" formatCode="0">
                  <c:v>198.16685581224471</c:v>
                </c:pt>
                <c:pt idx="31" formatCode="0">
                  <c:v>162.47588351837697</c:v>
                </c:pt>
                <c:pt idx="32" formatCode="0">
                  <c:v>133.26348312358914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1-442E-82E3-489DB5082543}"/>
            </c:ext>
          </c:extLst>
        </c:ser>
        <c:ser>
          <c:idx val="2"/>
          <c:order val="2"/>
          <c:tx>
            <c:strRef>
              <c:f>'Talnagögn | Numerical Data'!$B$41</c:f>
              <c:strCache>
                <c:ptCount val="1"/>
                <c:pt idx="0">
                  <c:v>Aluminium Production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Data'!$E$41:$AK$41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1-442E-82E3-489DB5082543}"/>
            </c:ext>
          </c:extLst>
        </c:ser>
        <c:ser>
          <c:idx val="0"/>
          <c:order val="3"/>
          <c:tx>
            <c:strRef>
              <c:f>'Talnagögn | Numerical Data'!$B$44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val>
            <c:numRef>
              <c:f>'Talnagögn | Numerical Data'!$E$44:$AK$44</c:f>
              <c:numCache>
                <c:formatCode>0</c:formatCode>
                <c:ptCount val="33"/>
                <c:pt idx="0">
                  <c:v>107.76881532349243</c:v>
                </c:pt>
                <c:pt idx="1">
                  <c:v>102.28400351466654</c:v>
                </c:pt>
                <c:pt idx="2">
                  <c:v>94.699760359509867</c:v>
                </c:pt>
                <c:pt idx="3">
                  <c:v>90.697846128698714</c:v>
                </c:pt>
                <c:pt idx="4">
                  <c:v>88.308464272511443</c:v>
                </c:pt>
                <c:pt idx="5">
                  <c:v>87.569226847228663</c:v>
                </c:pt>
                <c:pt idx="6">
                  <c:v>97.865807946981846</c:v>
                </c:pt>
                <c:pt idx="7">
                  <c:v>95.578041662790554</c:v>
                </c:pt>
                <c:pt idx="8">
                  <c:v>99.158627709562055</c:v>
                </c:pt>
                <c:pt idx="9">
                  <c:v>106.23202169061616</c:v>
                </c:pt>
                <c:pt idx="10">
                  <c:v>95.412260145698724</c:v>
                </c:pt>
                <c:pt idx="11">
                  <c:v>85.487741881018337</c:v>
                </c:pt>
                <c:pt idx="12">
                  <c:v>52.270270614210368</c:v>
                </c:pt>
                <c:pt idx="13">
                  <c:v>45.588320736180279</c:v>
                </c:pt>
                <c:pt idx="14">
                  <c:v>63.899377105369226</c:v>
                </c:pt>
                <c:pt idx="15">
                  <c:v>68.540399916879196</c:v>
                </c:pt>
                <c:pt idx="16">
                  <c:v>76.833482501809627</c:v>
                </c:pt>
                <c:pt idx="17">
                  <c:v>79.19944184339758</c:v>
                </c:pt>
                <c:pt idx="18">
                  <c:v>75.569324874751771</c:v>
                </c:pt>
                <c:pt idx="19">
                  <c:v>41.418512440041432</c:v>
                </c:pt>
                <c:pt idx="20">
                  <c:v>24.483879841221196</c:v>
                </c:pt>
                <c:pt idx="21">
                  <c:v>32.888841211643133</c:v>
                </c:pt>
                <c:pt idx="22">
                  <c:v>15.420909451709601</c:v>
                </c:pt>
                <c:pt idx="23">
                  <c:v>12.823803034242662</c:v>
                </c:pt>
                <c:pt idx="24">
                  <c:v>11.800505607046141</c:v>
                </c:pt>
                <c:pt idx="25">
                  <c:v>11.544335854174884</c:v>
                </c:pt>
                <c:pt idx="26">
                  <c:v>10.884712663843832</c:v>
                </c:pt>
                <c:pt idx="27">
                  <c:v>12.102916988632597</c:v>
                </c:pt>
                <c:pt idx="28">
                  <c:v>14.421409459060555</c:v>
                </c:pt>
                <c:pt idx="29">
                  <c:v>12.023682800125464</c:v>
                </c:pt>
                <c:pt idx="30">
                  <c:v>13.1873442194691</c:v>
                </c:pt>
                <c:pt idx="31">
                  <c:v>12.331052791033279</c:v>
                </c:pt>
                <c:pt idx="32">
                  <c:v>11.611466839813989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F1-442E-82E3-489DB508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469392"/>
        <c:axId val="431469752"/>
      </c:barChart>
      <c:catAx>
        <c:axId val="43146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69752"/>
        <c:crosses val="autoZero"/>
        <c:auto val="1"/>
        <c:lblAlgn val="ctr"/>
        <c:lblOffset val="100"/>
        <c:noMultiLvlLbl val="0"/>
      </c:catAx>
      <c:valAx>
        <c:axId val="4314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'Talnagögn | Numerical Data'!$B$41</c:f>
              <c:strCache>
                <c:ptCount val="1"/>
                <c:pt idx="0">
                  <c:v>Aluminium Production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Data'!$E$41:$AK$41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F-48C4-B72B-B0DC55139F82}"/>
            </c:ext>
          </c:extLst>
        </c:ser>
        <c:ser>
          <c:idx val="3"/>
          <c:order val="1"/>
          <c:tx>
            <c:strRef>
              <c:f>'Talnagögn | Numerical Data'!$B$42</c:f>
              <c:strCache>
                <c:ptCount val="1"/>
                <c:pt idx="0">
                  <c:v>Ferrosilicon and Silicon Metal Production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Data'!$E$42:$AK$42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F-48C4-B72B-B0DC55139F82}"/>
            </c:ext>
          </c:extLst>
        </c:ser>
        <c:ser>
          <c:idx val="5"/>
          <c:order val="2"/>
          <c:tx>
            <c:strRef>
              <c:f>'Talnagögn | Numerical Data'!$B$43</c:f>
              <c:strCache>
                <c:ptCount val="1"/>
                <c:pt idx="0">
                  <c:v>F-Gases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Data'!$E$40:$AK$40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Data'!$E$43:$AK$43</c:f>
              <c:numCache>
                <c:formatCode>0.0</c:formatCode>
                <c:ptCount val="33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1.8489152543969434</c:v>
                </c:pt>
                <c:pt idx="5">
                  <c:v>3.1482548631421956</c:v>
                </c:pt>
                <c:pt idx="6" formatCode="0">
                  <c:v>10.086670059136353</c:v>
                </c:pt>
                <c:pt idx="7" formatCode="0">
                  <c:v>16.132889712307577</c:v>
                </c:pt>
                <c:pt idx="8" formatCode="0">
                  <c:v>25.456069519465085</c:v>
                </c:pt>
                <c:pt idx="9" formatCode="0">
                  <c:v>36.983390757986719</c:v>
                </c:pt>
                <c:pt idx="10" formatCode="0">
                  <c:v>42.966301653629273</c:v>
                </c:pt>
                <c:pt idx="11" formatCode="0">
                  <c:v>39.798059479622438</c:v>
                </c:pt>
                <c:pt idx="12" formatCode="0">
                  <c:v>44.624075684904028</c:v>
                </c:pt>
                <c:pt idx="13" formatCode="0">
                  <c:v>45.10631741308412</c:v>
                </c:pt>
                <c:pt idx="14" formatCode="0">
                  <c:v>52.140957248435534</c:v>
                </c:pt>
                <c:pt idx="15" formatCode="0">
                  <c:v>57.201241406144838</c:v>
                </c:pt>
                <c:pt idx="16" formatCode="0">
                  <c:v>66.268728117954964</c:v>
                </c:pt>
                <c:pt idx="17" formatCode="0">
                  <c:v>66.94139885551283</c:v>
                </c:pt>
                <c:pt idx="18" formatCode="0">
                  <c:v>65.619674949677176</c:v>
                </c:pt>
                <c:pt idx="19" formatCode="0">
                  <c:v>78.815684882158905</c:v>
                </c:pt>
                <c:pt idx="20" formatCode="0">
                  <c:v>106.63787846935243</c:v>
                </c:pt>
                <c:pt idx="21" formatCode="0">
                  <c:v>131.33347009246177</c:v>
                </c:pt>
                <c:pt idx="22" formatCode="0">
                  <c:v>136.5156278242512</c:v>
                </c:pt>
                <c:pt idx="23" formatCode="0">
                  <c:v>166.67301783528774</c:v>
                </c:pt>
                <c:pt idx="24" formatCode="0">
                  <c:v>164.47973841133989</c:v>
                </c:pt>
                <c:pt idx="25" formatCode="0">
                  <c:v>156.82957565208963</c:v>
                </c:pt>
                <c:pt idx="26" formatCode="0">
                  <c:v>173.66618826618588</c:v>
                </c:pt>
                <c:pt idx="27" formatCode="0">
                  <c:v>164.60973006017312</c:v>
                </c:pt>
                <c:pt idx="28" formatCode="0">
                  <c:v>182.49465783600516</c:v>
                </c:pt>
                <c:pt idx="29" formatCode="0">
                  <c:v>194.40775708209762</c:v>
                </c:pt>
                <c:pt idx="30" formatCode="0">
                  <c:v>198.16685581224471</c:v>
                </c:pt>
                <c:pt idx="31" formatCode="0">
                  <c:v>162.47588351837697</c:v>
                </c:pt>
                <c:pt idx="32" formatCode="0">
                  <c:v>133.26348312358914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F-48C4-B72B-B0DC55139F82}"/>
            </c:ext>
          </c:extLst>
        </c:ser>
        <c:ser>
          <c:idx val="0"/>
          <c:order val="3"/>
          <c:tx>
            <c:strRef>
              <c:f>'Talnagögn | Numerical Data'!$B$44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val>
            <c:numRef>
              <c:f>'Talnagögn | Numerical Data'!$E$44:$AK$44</c:f>
              <c:numCache>
                <c:formatCode>0</c:formatCode>
                <c:ptCount val="33"/>
                <c:pt idx="0">
                  <c:v>107.76881532349243</c:v>
                </c:pt>
                <c:pt idx="1">
                  <c:v>102.28400351466654</c:v>
                </c:pt>
                <c:pt idx="2">
                  <c:v>94.699760359509867</c:v>
                </c:pt>
                <c:pt idx="3">
                  <c:v>90.697846128698714</c:v>
                </c:pt>
                <c:pt idx="4">
                  <c:v>88.308464272511443</c:v>
                </c:pt>
                <c:pt idx="5">
                  <c:v>87.569226847228663</c:v>
                </c:pt>
                <c:pt idx="6">
                  <c:v>97.865807946981846</c:v>
                </c:pt>
                <c:pt idx="7">
                  <c:v>95.578041662790554</c:v>
                </c:pt>
                <c:pt idx="8">
                  <c:v>99.158627709562055</c:v>
                </c:pt>
                <c:pt idx="9">
                  <c:v>106.23202169061616</c:v>
                </c:pt>
                <c:pt idx="10">
                  <c:v>95.412260145698724</c:v>
                </c:pt>
                <c:pt idx="11">
                  <c:v>85.487741881018337</c:v>
                </c:pt>
                <c:pt idx="12">
                  <c:v>52.270270614210368</c:v>
                </c:pt>
                <c:pt idx="13">
                  <c:v>45.588320736180279</c:v>
                </c:pt>
                <c:pt idx="14">
                  <c:v>63.899377105369226</c:v>
                </c:pt>
                <c:pt idx="15">
                  <c:v>68.540399916879196</c:v>
                </c:pt>
                <c:pt idx="16">
                  <c:v>76.833482501809627</c:v>
                </c:pt>
                <c:pt idx="17">
                  <c:v>79.19944184339758</c:v>
                </c:pt>
                <c:pt idx="18">
                  <c:v>75.569324874751771</c:v>
                </c:pt>
                <c:pt idx="19">
                  <c:v>41.418512440041432</c:v>
                </c:pt>
                <c:pt idx="20">
                  <c:v>24.483879841221196</c:v>
                </c:pt>
                <c:pt idx="21">
                  <c:v>32.888841211643133</c:v>
                </c:pt>
                <c:pt idx="22">
                  <c:v>15.420909451709601</c:v>
                </c:pt>
                <c:pt idx="23">
                  <c:v>12.823803034242662</c:v>
                </c:pt>
                <c:pt idx="24">
                  <c:v>11.800505607046141</c:v>
                </c:pt>
                <c:pt idx="25">
                  <c:v>11.544335854174884</c:v>
                </c:pt>
                <c:pt idx="26">
                  <c:v>10.884712663843832</c:v>
                </c:pt>
                <c:pt idx="27">
                  <c:v>12.102916988632597</c:v>
                </c:pt>
                <c:pt idx="28">
                  <c:v>14.421409459060555</c:v>
                </c:pt>
                <c:pt idx="29">
                  <c:v>12.023682800125464</c:v>
                </c:pt>
                <c:pt idx="30">
                  <c:v>13.1873442194691</c:v>
                </c:pt>
                <c:pt idx="31">
                  <c:v>12.331052791033279</c:v>
                </c:pt>
                <c:pt idx="32">
                  <c:v>11.611466839813989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EF-48C4-B72B-B0DC55139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469392"/>
        <c:axId val="431469752"/>
      </c:lineChart>
      <c:catAx>
        <c:axId val="43146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69752"/>
        <c:crosses val="autoZero"/>
        <c:auto val="1"/>
        <c:lblAlgn val="ctr"/>
        <c:lblOffset val="100"/>
        <c:noMultiLvlLbl val="0"/>
      </c:catAx>
      <c:valAx>
        <c:axId val="4314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AGRICULTURE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38770182291666672"/>
          <c:y val="0.49230138888888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02074343896623"/>
          <c:y val="9.4279032722712708E-2"/>
          <c:w val="0.52601145224739387"/>
          <c:h val="0.8687874173580226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F4-48F7-B856-DEBFA41DD047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F4-48F7-B856-DEBFA41DD047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F4-48F7-B856-DEBFA41DD047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F4-48F7-B856-DEBFA41DD047}"/>
              </c:ext>
            </c:extLst>
          </c:dPt>
          <c:dLbls>
            <c:dLbl>
              <c:idx val="0"/>
              <c:layout>
                <c:manualLayout>
                  <c:x val="-0.20471627604166667"/>
                  <c:y val="0.1250037037037035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C6FB1554-3C7A-40F0-BA21-2F1C15DD2B63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245AB625-26D9-4CA7-BF65-B891D11C67CC}" type="VALU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baseline="0"/>
                      <a:t>
</a:t>
                    </a:r>
                    <a:fld id="{4814485E-106F-4886-80CE-30E65A00F73E}" type="PERCENTAG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805078125"/>
                      <c:h val="0.138505324074074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8F4-48F7-B856-DEBFA41DD047}"/>
                </c:ext>
              </c:extLst>
            </c:dLbl>
            <c:dLbl>
              <c:idx val="1"/>
              <c:layout>
                <c:manualLayout>
                  <c:x val="-0.16813300596623823"/>
                  <c:y val="-0.1536205962362378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6CBCEB30-21FC-4BE4-AA79-53C653DB907B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7DB1AB81-03EF-4C85-905E-F2D998BC4237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aseline="0"/>
                      <a:t>.
</a:t>
                    </a:r>
                    <a:fld id="{B5CA9030-8568-4B20-983E-9D06960467D1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43541086916505"/>
                      <c:h val="0.182097495852488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8F4-48F7-B856-DEBFA41DD047}"/>
                </c:ext>
              </c:extLst>
            </c:dLbl>
            <c:dLbl>
              <c:idx val="2"/>
              <c:layout>
                <c:manualLayout>
                  <c:x val="0.18414798177083333"/>
                  <c:y val="-0.1764315972222222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EE2180A4-B423-41E7-B3AE-C2B1869B5542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A8263DCF-D592-4A4D-98B3-B1C4FB21407B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sz="1100" baseline="0"/>
                      <a:t>
</a:t>
                    </a:r>
                    <a:fld id="{BDED38C8-8921-42B2-9D34-3AFEA4292F82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287104708460462"/>
                      <c:h val="0.182660617754074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F4-48F7-B856-DEBFA41DD047}"/>
                </c:ext>
              </c:extLst>
            </c:dLbl>
            <c:dLbl>
              <c:idx val="3"/>
              <c:layout>
                <c:manualLayout>
                  <c:x val="0.21224755828462971"/>
                  <c:y val="0.1892188275796499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Liming and CO₂-Emissions from Fertilizers</a:t>
                    </a:r>
                  </a:p>
                  <a:p>
                    <a:pPr>
                      <a:defRPr sz="1100" b="0">
                        <a:latin typeface="Avenir Next LT Pro" panose="020B0504020202020204" pitchFamily="34" charset="0"/>
                      </a:defRPr>
                    </a:pPr>
                    <a:fld id="{C2C10D42-0DE9-4D3C-B88F-DAA63DB1604E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sz="1100" baseline="0"/>
                      <a:t>
</a:t>
                    </a:r>
                    <a:fld id="{76406FC0-C29A-4913-90FD-2B56B0837329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219459573592629"/>
                      <c:h val="0.22381057182596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8F4-48F7-B856-DEBFA41DD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'Talnagögn | Numerical Data'!$B$51:$B$54</c:f>
              <c:strCache>
                <c:ptCount val="4"/>
                <c:pt idx="0">
                  <c:v>Enteric Fermentation</c:v>
                </c:pt>
                <c:pt idx="1">
                  <c:v>Manure Management</c:v>
                </c:pt>
                <c:pt idx="2">
                  <c:v>Agricultural Soils</c:v>
                </c:pt>
                <c:pt idx="3">
                  <c:v>Liming and CO₂-Emissions from Fertilizers</c:v>
                </c:pt>
              </c:strCache>
            </c:strRef>
          </c:cat>
          <c:val>
            <c:numRef>
              <c:f>'Talnagögn | Numerical Data'!$AK$51:$AK$54</c:f>
              <c:numCache>
                <c:formatCode>0</c:formatCode>
                <c:ptCount val="4"/>
                <c:pt idx="0">
                  <c:v>316.86715115342128</c:v>
                </c:pt>
                <c:pt idx="1">
                  <c:v>74.205677741449563</c:v>
                </c:pt>
                <c:pt idx="2">
                  <c:v>198.65523184386424</c:v>
                </c:pt>
                <c:pt idx="3" formatCode="0.0">
                  <c:v>6.535753746866666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F4-48F7-B856-DEBFA41DD0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7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'Talnagögn | Numerical Data'!$B$52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Data'!$E$52:$AK$52</c:f>
              <c:numCache>
                <c:formatCode>0</c:formatCode>
                <c:ptCount val="33"/>
                <c:pt idx="0">
                  <c:v>106.82331497093315</c:v>
                </c:pt>
                <c:pt idx="1">
                  <c:v>102.09679586711565</c:v>
                </c:pt>
                <c:pt idx="2">
                  <c:v>93.576072371264047</c:v>
                </c:pt>
                <c:pt idx="3">
                  <c:v>92.90011886634403</c:v>
                </c:pt>
                <c:pt idx="4">
                  <c:v>91.006405467579157</c:v>
                </c:pt>
                <c:pt idx="5">
                  <c:v>88.658933094667248</c:v>
                </c:pt>
                <c:pt idx="6">
                  <c:v>89.19593703197144</c:v>
                </c:pt>
                <c:pt idx="7">
                  <c:v>87.040558126365354</c:v>
                </c:pt>
                <c:pt idx="8">
                  <c:v>89.426172946805053</c:v>
                </c:pt>
                <c:pt idx="9">
                  <c:v>86.829809390054564</c:v>
                </c:pt>
                <c:pt idx="10">
                  <c:v>87.132513901378061</c:v>
                </c:pt>
                <c:pt idx="11">
                  <c:v>84.367964545967794</c:v>
                </c:pt>
                <c:pt idx="12">
                  <c:v>82.793761108717078</c:v>
                </c:pt>
                <c:pt idx="13">
                  <c:v>81.056948215604649</c:v>
                </c:pt>
                <c:pt idx="14">
                  <c:v>79.179008134867388</c:v>
                </c:pt>
                <c:pt idx="15">
                  <c:v>80.15338202097162</c:v>
                </c:pt>
                <c:pt idx="16">
                  <c:v>83.750370505736399</c:v>
                </c:pt>
                <c:pt idx="17">
                  <c:v>85.778428491486977</c:v>
                </c:pt>
                <c:pt idx="18">
                  <c:v>86.451420748884971</c:v>
                </c:pt>
                <c:pt idx="19">
                  <c:v>87.712861513755342</c:v>
                </c:pt>
                <c:pt idx="20">
                  <c:v>83.00263069027892</c:v>
                </c:pt>
                <c:pt idx="21">
                  <c:v>84.309343634031023</c:v>
                </c:pt>
                <c:pt idx="22">
                  <c:v>79.739552904968548</c:v>
                </c:pt>
                <c:pt idx="23">
                  <c:v>76.098300756488982</c:v>
                </c:pt>
                <c:pt idx="24">
                  <c:v>82.185350512578623</c:v>
                </c:pt>
                <c:pt idx="25">
                  <c:v>82.846764119840344</c:v>
                </c:pt>
                <c:pt idx="26">
                  <c:v>83.550904869861654</c:v>
                </c:pt>
                <c:pt idx="27">
                  <c:v>81.71525565497528</c:v>
                </c:pt>
                <c:pt idx="28">
                  <c:v>79.199757770351567</c:v>
                </c:pt>
                <c:pt idx="29">
                  <c:v>77.350933127879131</c:v>
                </c:pt>
                <c:pt idx="30">
                  <c:v>75.346114423584055</c:v>
                </c:pt>
                <c:pt idx="31">
                  <c:v>75.474656664357852</c:v>
                </c:pt>
                <c:pt idx="32">
                  <c:v>74.205677741449563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2-449A-84C3-72DBC726CD6D}"/>
            </c:ext>
          </c:extLst>
        </c:ser>
        <c:ser>
          <c:idx val="0"/>
          <c:order val="1"/>
          <c:tx>
            <c:strRef>
              <c:f>'Talnagögn | Numerical Data'!$B$51</c:f>
              <c:strCache>
                <c:ptCount val="1"/>
                <c:pt idx="0">
                  <c:v>Enteric Fermentation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Data'!$E$51:$AK$51</c:f>
              <c:numCache>
                <c:formatCode>0</c:formatCode>
                <c:ptCount val="33"/>
                <c:pt idx="0">
                  <c:v>391.10421769976415</c:v>
                </c:pt>
                <c:pt idx="1">
                  <c:v>379.74345312020779</c:v>
                </c:pt>
                <c:pt idx="2">
                  <c:v>372.83184943394423</c:v>
                </c:pt>
                <c:pt idx="3">
                  <c:v>370.64603554145742</c:v>
                </c:pt>
                <c:pt idx="4">
                  <c:v>371.35340775947316</c:v>
                </c:pt>
                <c:pt idx="5">
                  <c:v>356.53906830796939</c:v>
                </c:pt>
                <c:pt idx="6">
                  <c:v>360.79356739710499</c:v>
                </c:pt>
                <c:pt idx="7">
                  <c:v>356.55831746060034</c:v>
                </c:pt>
                <c:pt idx="8">
                  <c:v>363.82887056956025</c:v>
                </c:pt>
                <c:pt idx="9">
                  <c:v>358.7828883878567</c:v>
                </c:pt>
                <c:pt idx="10">
                  <c:v>345.10490707420837</c:v>
                </c:pt>
                <c:pt idx="11">
                  <c:v>345.40663528150668</c:v>
                </c:pt>
                <c:pt idx="12">
                  <c:v>337.58770630681204</c:v>
                </c:pt>
                <c:pt idx="13">
                  <c:v>332.63799930142534</c:v>
                </c:pt>
                <c:pt idx="14">
                  <c:v>326.68747687991709</c:v>
                </c:pt>
                <c:pt idx="15">
                  <c:v>329.04486225640539</c:v>
                </c:pt>
                <c:pt idx="16">
                  <c:v>336.38070862999018</c:v>
                </c:pt>
                <c:pt idx="17">
                  <c:v>342.38466466372358</c:v>
                </c:pt>
                <c:pt idx="18">
                  <c:v>346.71145371589557</c:v>
                </c:pt>
                <c:pt idx="19">
                  <c:v>352.49140385827144</c:v>
                </c:pt>
                <c:pt idx="20">
                  <c:v>352.08843561105869</c:v>
                </c:pt>
                <c:pt idx="21">
                  <c:v>350.60155495865888</c:v>
                </c:pt>
                <c:pt idx="22">
                  <c:v>343.07774117958581</c:v>
                </c:pt>
                <c:pt idx="23">
                  <c:v>335.52386428861291</c:v>
                </c:pt>
                <c:pt idx="24">
                  <c:v>354.5266835441796</c:v>
                </c:pt>
                <c:pt idx="25">
                  <c:v>357.60773872953808</c:v>
                </c:pt>
                <c:pt idx="26">
                  <c:v>359.95309435965697</c:v>
                </c:pt>
                <c:pt idx="27">
                  <c:v>352.295690372568</c:v>
                </c:pt>
                <c:pt idx="28">
                  <c:v>341.15509966226671</c:v>
                </c:pt>
                <c:pt idx="29">
                  <c:v>330.81726304438155</c:v>
                </c:pt>
                <c:pt idx="30">
                  <c:v>325.54067979019385</c:v>
                </c:pt>
                <c:pt idx="31">
                  <c:v>324.05640408300906</c:v>
                </c:pt>
                <c:pt idx="32">
                  <c:v>316.86715115342128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2-449A-84C3-72DBC726CD6D}"/>
            </c:ext>
          </c:extLst>
        </c:ser>
        <c:ser>
          <c:idx val="2"/>
          <c:order val="2"/>
          <c:tx>
            <c:strRef>
              <c:f>'Talnagögn | Numerical Data'!$B$53</c:f>
              <c:strCache>
                <c:ptCount val="1"/>
                <c:pt idx="0">
                  <c:v>Agricultural Soils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Data'!$E$53:$AK$53</c:f>
              <c:numCache>
                <c:formatCode>0</c:formatCode>
                <c:ptCount val="33"/>
                <c:pt idx="0">
                  <c:v>196.25521588422291</c:v>
                </c:pt>
                <c:pt idx="1">
                  <c:v>193.32752826910817</c:v>
                </c:pt>
                <c:pt idx="2">
                  <c:v>187.16731402544852</c:v>
                </c:pt>
                <c:pt idx="3">
                  <c:v>191.05171919673012</c:v>
                </c:pt>
                <c:pt idx="4">
                  <c:v>195.55914311872348</c:v>
                </c:pt>
                <c:pt idx="5">
                  <c:v>190.34466296832059</c:v>
                </c:pt>
                <c:pt idx="6">
                  <c:v>198.16460403878682</c:v>
                </c:pt>
                <c:pt idx="7">
                  <c:v>195.36129694226338</c:v>
                </c:pt>
                <c:pt idx="8">
                  <c:v>199.19879951743476</c:v>
                </c:pt>
                <c:pt idx="9">
                  <c:v>203.65693473055188</c:v>
                </c:pt>
                <c:pt idx="10">
                  <c:v>202.26471633913533</c:v>
                </c:pt>
                <c:pt idx="11">
                  <c:v>201.26660951153309</c:v>
                </c:pt>
                <c:pt idx="12">
                  <c:v>194.37675024825444</c:v>
                </c:pt>
                <c:pt idx="13">
                  <c:v>191.04251439440651</c:v>
                </c:pt>
                <c:pt idx="14">
                  <c:v>190.73890088897645</c:v>
                </c:pt>
                <c:pt idx="15">
                  <c:v>190.1131603540363</c:v>
                </c:pt>
                <c:pt idx="16">
                  <c:v>205.32145800263908</c:v>
                </c:pt>
                <c:pt idx="17">
                  <c:v>214.45759142105851</c:v>
                </c:pt>
                <c:pt idx="18">
                  <c:v>222.96340599667093</c:v>
                </c:pt>
                <c:pt idx="19">
                  <c:v>207.56560347211126</c:v>
                </c:pt>
                <c:pt idx="20">
                  <c:v>201.21930027361174</c:v>
                </c:pt>
                <c:pt idx="21">
                  <c:v>199.46507728846004</c:v>
                </c:pt>
                <c:pt idx="22">
                  <c:v>206.61745127611897</c:v>
                </c:pt>
                <c:pt idx="23">
                  <c:v>202.37310745079611</c:v>
                </c:pt>
                <c:pt idx="24">
                  <c:v>221.33104868286091</c:v>
                </c:pt>
                <c:pt idx="25">
                  <c:v>207.10953077432373</c:v>
                </c:pt>
                <c:pt idx="26">
                  <c:v>203.72800980878907</c:v>
                </c:pt>
                <c:pt idx="27">
                  <c:v>213.37387531884582</c:v>
                </c:pt>
                <c:pt idx="28">
                  <c:v>204.14008141512156</c:v>
                </c:pt>
                <c:pt idx="29">
                  <c:v>195.06044520009425</c:v>
                </c:pt>
                <c:pt idx="30">
                  <c:v>199.76393594468485</c:v>
                </c:pt>
                <c:pt idx="31">
                  <c:v>204.01800973660545</c:v>
                </c:pt>
                <c:pt idx="32">
                  <c:v>198.65523184386424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D2-449A-84C3-72DBC726CD6D}"/>
            </c:ext>
          </c:extLst>
        </c:ser>
        <c:ser>
          <c:idx val="3"/>
          <c:order val="3"/>
          <c:tx>
            <c:strRef>
              <c:f>'Talnagögn | Numerical Data'!$B$54</c:f>
              <c:strCache>
                <c:ptCount val="1"/>
                <c:pt idx="0">
                  <c:v>Liming and CO₂-Emissions from Fertilizers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Data'!$E$54:$AK$54</c:f>
              <c:numCache>
                <c:formatCode>0.0000</c:formatCode>
                <c:ptCount val="33"/>
                <c:pt idx="0" formatCode="0.000">
                  <c:v>2.3099999999999999E-2</c:v>
                </c:pt>
                <c:pt idx="1">
                  <c:v>9.2492400000000006E-3</c:v>
                </c:pt>
                <c:pt idx="2" formatCode="0.000">
                  <c:v>3.2451320000000006E-2</c:v>
                </c:pt>
                <c:pt idx="3" formatCode="0.000">
                  <c:v>2.2004839999999998E-2</c:v>
                </c:pt>
                <c:pt idx="4">
                  <c:v>8.7999999999999988E-3</c:v>
                </c:pt>
                <c:pt idx="5" formatCode="0.0">
                  <c:v>2.4369458069135801</c:v>
                </c:pt>
                <c:pt idx="6" formatCode="0.0">
                  <c:v>2.6508298965432116</c:v>
                </c:pt>
                <c:pt idx="7" formatCode="0.0">
                  <c:v>2.5593616019753092</c:v>
                </c:pt>
                <c:pt idx="8" formatCode="0.0">
                  <c:v>2.5464230488888897</c:v>
                </c:pt>
                <c:pt idx="9" formatCode="0.0">
                  <c:v>2.7616834585185188</c:v>
                </c:pt>
                <c:pt idx="10" formatCode="0.0">
                  <c:v>2.7621307511111111</c:v>
                </c:pt>
                <c:pt idx="11" formatCode="0.0">
                  <c:v>2.6959684128395072</c:v>
                </c:pt>
                <c:pt idx="12" formatCode="0.0">
                  <c:v>2.4154087303703711</c:v>
                </c:pt>
                <c:pt idx="13" formatCode="0.0">
                  <c:v>4.6716002340740737</c:v>
                </c:pt>
                <c:pt idx="14" formatCode="0.0">
                  <c:v>4.779621988641976</c:v>
                </c:pt>
                <c:pt idx="15" formatCode="0.0">
                  <c:v>4.5326526558024689</c:v>
                </c:pt>
                <c:pt idx="16" formatCode="0.0">
                  <c:v>4.4245318740740744</c:v>
                </c:pt>
                <c:pt idx="17" formatCode="0.0">
                  <c:v>4.0608959424240698</c:v>
                </c:pt>
                <c:pt idx="18" formatCode="0.0">
                  <c:v>7.018974987308642</c:v>
                </c:pt>
                <c:pt idx="19" formatCode="0.0">
                  <c:v>5.7231211653054324</c:v>
                </c:pt>
                <c:pt idx="20" formatCode="0.0">
                  <c:v>3.3200173570168667</c:v>
                </c:pt>
                <c:pt idx="21" formatCode="0.0">
                  <c:v>3.3116244576399865</c:v>
                </c:pt>
                <c:pt idx="22" formatCode="0.0">
                  <c:v>3.1318885840689332</c:v>
                </c:pt>
                <c:pt idx="23" formatCode="0.0">
                  <c:v>2.9455943074066662</c:v>
                </c:pt>
                <c:pt idx="24" formatCode="0.0">
                  <c:v>3.0499577376106668</c:v>
                </c:pt>
                <c:pt idx="25" formatCode="0.0">
                  <c:v>2.7669514469197329</c:v>
                </c:pt>
                <c:pt idx="26" formatCode="0.0">
                  <c:v>3.0115101924878669</c:v>
                </c:pt>
                <c:pt idx="27" formatCode="0.0">
                  <c:v>3.6940224201653669</c:v>
                </c:pt>
                <c:pt idx="28" formatCode="0.0">
                  <c:v>3.8024159394697667</c:v>
                </c:pt>
                <c:pt idx="29" formatCode="0.0">
                  <c:v>7.6769784301432935</c:v>
                </c:pt>
                <c:pt idx="30" formatCode="0.0">
                  <c:v>8.8329159904071606</c:v>
                </c:pt>
                <c:pt idx="31" formatCode="0.0">
                  <c:v>9.197463807637325</c:v>
                </c:pt>
                <c:pt idx="32" formatCode="0.0">
                  <c:v>6.535753746866666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D2-449A-84C3-72DBC726C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398384"/>
        <c:axId val="439399464"/>
      </c:barChart>
      <c:catAx>
        <c:axId val="43939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9464"/>
        <c:crosses val="autoZero"/>
        <c:auto val="1"/>
        <c:lblAlgn val="ctr"/>
        <c:lblOffset val="100"/>
        <c:noMultiLvlLbl val="0"/>
      </c:catAx>
      <c:valAx>
        <c:axId val="4393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5.587508969711742E-3"/>
              <c:y val="7.76308237037704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3565837317E-2"/>
          <c:y val="0.92682432005659354"/>
          <c:w val="0.94999998643416272"/>
          <c:h val="5.392377559656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Data'!$B$51</c:f>
              <c:strCache>
                <c:ptCount val="1"/>
                <c:pt idx="0">
                  <c:v>Enteric Fermentation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Data'!$E$51:$AK$51</c:f>
              <c:numCache>
                <c:formatCode>0</c:formatCode>
                <c:ptCount val="33"/>
                <c:pt idx="0">
                  <c:v>391.10421769976415</c:v>
                </c:pt>
                <c:pt idx="1">
                  <c:v>379.74345312020779</c:v>
                </c:pt>
                <c:pt idx="2">
                  <c:v>372.83184943394423</c:v>
                </c:pt>
                <c:pt idx="3">
                  <c:v>370.64603554145742</c:v>
                </c:pt>
                <c:pt idx="4">
                  <c:v>371.35340775947316</c:v>
                </c:pt>
                <c:pt idx="5">
                  <c:v>356.53906830796939</c:v>
                </c:pt>
                <c:pt idx="6">
                  <c:v>360.79356739710499</c:v>
                </c:pt>
                <c:pt idx="7">
                  <c:v>356.55831746060034</c:v>
                </c:pt>
                <c:pt idx="8">
                  <c:v>363.82887056956025</c:v>
                </c:pt>
                <c:pt idx="9">
                  <c:v>358.7828883878567</c:v>
                </c:pt>
                <c:pt idx="10">
                  <c:v>345.10490707420837</c:v>
                </c:pt>
                <c:pt idx="11">
                  <c:v>345.40663528150668</c:v>
                </c:pt>
                <c:pt idx="12">
                  <c:v>337.58770630681204</c:v>
                </c:pt>
                <c:pt idx="13">
                  <c:v>332.63799930142534</c:v>
                </c:pt>
                <c:pt idx="14">
                  <c:v>326.68747687991709</c:v>
                </c:pt>
                <c:pt idx="15">
                  <c:v>329.04486225640539</c:v>
                </c:pt>
                <c:pt idx="16">
                  <c:v>336.38070862999018</c:v>
                </c:pt>
                <c:pt idx="17">
                  <c:v>342.38466466372358</c:v>
                </c:pt>
                <c:pt idx="18">
                  <c:v>346.71145371589557</c:v>
                </c:pt>
                <c:pt idx="19">
                  <c:v>352.49140385827144</c:v>
                </c:pt>
                <c:pt idx="20">
                  <c:v>352.08843561105869</c:v>
                </c:pt>
                <c:pt idx="21">
                  <c:v>350.60155495865888</c:v>
                </c:pt>
                <c:pt idx="22">
                  <c:v>343.07774117958581</c:v>
                </c:pt>
                <c:pt idx="23">
                  <c:v>335.52386428861291</c:v>
                </c:pt>
                <c:pt idx="24">
                  <c:v>354.5266835441796</c:v>
                </c:pt>
                <c:pt idx="25">
                  <c:v>357.60773872953808</c:v>
                </c:pt>
                <c:pt idx="26">
                  <c:v>359.95309435965697</c:v>
                </c:pt>
                <c:pt idx="27">
                  <c:v>352.295690372568</c:v>
                </c:pt>
                <c:pt idx="28">
                  <c:v>341.15509966226671</c:v>
                </c:pt>
                <c:pt idx="29">
                  <c:v>330.81726304438155</c:v>
                </c:pt>
                <c:pt idx="30">
                  <c:v>325.54067979019385</c:v>
                </c:pt>
                <c:pt idx="31">
                  <c:v>324.05640408300906</c:v>
                </c:pt>
                <c:pt idx="32">
                  <c:v>316.86715115342128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A-4358-8920-CDE957E32E24}"/>
            </c:ext>
          </c:extLst>
        </c:ser>
        <c:ser>
          <c:idx val="1"/>
          <c:order val="1"/>
          <c:tx>
            <c:strRef>
              <c:f>'Talnagögn | Numerical Data'!$B$52</c:f>
              <c:strCache>
                <c:ptCount val="1"/>
                <c:pt idx="0">
                  <c:v>Manure Management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Data'!$E$52:$AK$52</c:f>
              <c:numCache>
                <c:formatCode>0</c:formatCode>
                <c:ptCount val="33"/>
                <c:pt idx="0">
                  <c:v>106.82331497093315</c:v>
                </c:pt>
                <c:pt idx="1">
                  <c:v>102.09679586711565</c:v>
                </c:pt>
                <c:pt idx="2">
                  <c:v>93.576072371264047</c:v>
                </c:pt>
                <c:pt idx="3">
                  <c:v>92.90011886634403</c:v>
                </c:pt>
                <c:pt idx="4">
                  <c:v>91.006405467579157</c:v>
                </c:pt>
                <c:pt idx="5">
                  <c:v>88.658933094667248</c:v>
                </c:pt>
                <c:pt idx="6">
                  <c:v>89.19593703197144</c:v>
                </c:pt>
                <c:pt idx="7">
                  <c:v>87.040558126365354</c:v>
                </c:pt>
                <c:pt idx="8">
                  <c:v>89.426172946805053</c:v>
                </c:pt>
                <c:pt idx="9">
                  <c:v>86.829809390054564</c:v>
                </c:pt>
                <c:pt idx="10">
                  <c:v>87.132513901378061</c:v>
                </c:pt>
                <c:pt idx="11">
                  <c:v>84.367964545967794</c:v>
                </c:pt>
                <c:pt idx="12">
                  <c:v>82.793761108717078</c:v>
                </c:pt>
                <c:pt idx="13">
                  <c:v>81.056948215604649</c:v>
                </c:pt>
                <c:pt idx="14">
                  <c:v>79.179008134867388</c:v>
                </c:pt>
                <c:pt idx="15">
                  <c:v>80.15338202097162</c:v>
                </c:pt>
                <c:pt idx="16">
                  <c:v>83.750370505736399</c:v>
                </c:pt>
                <c:pt idx="17">
                  <c:v>85.778428491486977</c:v>
                </c:pt>
                <c:pt idx="18">
                  <c:v>86.451420748884971</c:v>
                </c:pt>
                <c:pt idx="19">
                  <c:v>87.712861513755342</c:v>
                </c:pt>
                <c:pt idx="20">
                  <c:v>83.00263069027892</c:v>
                </c:pt>
                <c:pt idx="21">
                  <c:v>84.309343634031023</c:v>
                </c:pt>
                <c:pt idx="22">
                  <c:v>79.739552904968548</c:v>
                </c:pt>
                <c:pt idx="23">
                  <c:v>76.098300756488982</c:v>
                </c:pt>
                <c:pt idx="24">
                  <c:v>82.185350512578623</c:v>
                </c:pt>
                <c:pt idx="25">
                  <c:v>82.846764119840344</c:v>
                </c:pt>
                <c:pt idx="26">
                  <c:v>83.550904869861654</c:v>
                </c:pt>
                <c:pt idx="27">
                  <c:v>81.71525565497528</c:v>
                </c:pt>
                <c:pt idx="28">
                  <c:v>79.199757770351567</c:v>
                </c:pt>
                <c:pt idx="29">
                  <c:v>77.350933127879131</c:v>
                </c:pt>
                <c:pt idx="30">
                  <c:v>75.346114423584055</c:v>
                </c:pt>
                <c:pt idx="31">
                  <c:v>75.474656664357852</c:v>
                </c:pt>
                <c:pt idx="32">
                  <c:v>74.205677741449563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A-4358-8920-CDE957E32E24}"/>
            </c:ext>
          </c:extLst>
        </c:ser>
        <c:ser>
          <c:idx val="2"/>
          <c:order val="2"/>
          <c:tx>
            <c:strRef>
              <c:f>'Talnagögn | Numerical Data'!$B$53</c:f>
              <c:strCache>
                <c:ptCount val="1"/>
                <c:pt idx="0">
                  <c:v>Agricultural Soils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Data'!$E$53:$AK$53</c:f>
              <c:numCache>
                <c:formatCode>0</c:formatCode>
                <c:ptCount val="33"/>
                <c:pt idx="0">
                  <c:v>196.25521588422291</c:v>
                </c:pt>
                <c:pt idx="1">
                  <c:v>193.32752826910817</c:v>
                </c:pt>
                <c:pt idx="2">
                  <c:v>187.16731402544852</c:v>
                </c:pt>
                <c:pt idx="3">
                  <c:v>191.05171919673012</c:v>
                </c:pt>
                <c:pt idx="4">
                  <c:v>195.55914311872348</c:v>
                </c:pt>
                <c:pt idx="5">
                  <c:v>190.34466296832059</c:v>
                </c:pt>
                <c:pt idx="6">
                  <c:v>198.16460403878682</c:v>
                </c:pt>
                <c:pt idx="7">
                  <c:v>195.36129694226338</c:v>
                </c:pt>
                <c:pt idx="8">
                  <c:v>199.19879951743476</c:v>
                </c:pt>
                <c:pt idx="9">
                  <c:v>203.65693473055188</c:v>
                </c:pt>
                <c:pt idx="10">
                  <c:v>202.26471633913533</c:v>
                </c:pt>
                <c:pt idx="11">
                  <c:v>201.26660951153309</c:v>
                </c:pt>
                <c:pt idx="12">
                  <c:v>194.37675024825444</c:v>
                </c:pt>
                <c:pt idx="13">
                  <c:v>191.04251439440651</c:v>
                </c:pt>
                <c:pt idx="14">
                  <c:v>190.73890088897645</c:v>
                </c:pt>
                <c:pt idx="15">
                  <c:v>190.1131603540363</c:v>
                </c:pt>
                <c:pt idx="16">
                  <c:v>205.32145800263908</c:v>
                </c:pt>
                <c:pt idx="17">
                  <c:v>214.45759142105851</c:v>
                </c:pt>
                <c:pt idx="18">
                  <c:v>222.96340599667093</c:v>
                </c:pt>
                <c:pt idx="19">
                  <c:v>207.56560347211126</c:v>
                </c:pt>
                <c:pt idx="20">
                  <c:v>201.21930027361174</c:v>
                </c:pt>
                <c:pt idx="21">
                  <c:v>199.46507728846004</c:v>
                </c:pt>
                <c:pt idx="22">
                  <c:v>206.61745127611897</c:v>
                </c:pt>
                <c:pt idx="23">
                  <c:v>202.37310745079611</c:v>
                </c:pt>
                <c:pt idx="24">
                  <c:v>221.33104868286091</c:v>
                </c:pt>
                <c:pt idx="25">
                  <c:v>207.10953077432373</c:v>
                </c:pt>
                <c:pt idx="26">
                  <c:v>203.72800980878907</c:v>
                </c:pt>
                <c:pt idx="27">
                  <c:v>213.37387531884582</c:v>
                </c:pt>
                <c:pt idx="28">
                  <c:v>204.14008141512156</c:v>
                </c:pt>
                <c:pt idx="29">
                  <c:v>195.06044520009425</c:v>
                </c:pt>
                <c:pt idx="30">
                  <c:v>199.76393594468485</c:v>
                </c:pt>
                <c:pt idx="31">
                  <c:v>204.01800973660545</c:v>
                </c:pt>
                <c:pt idx="32">
                  <c:v>198.65523184386424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A-4358-8920-CDE957E32E24}"/>
            </c:ext>
          </c:extLst>
        </c:ser>
        <c:ser>
          <c:idx val="3"/>
          <c:order val="3"/>
          <c:tx>
            <c:strRef>
              <c:f>'Talnagögn | Numerical Data'!$B$54</c:f>
              <c:strCache>
                <c:ptCount val="1"/>
                <c:pt idx="0">
                  <c:v>Liming and CO₂-Emissions from Fertilizers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Data'!$E$50:$AK$50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Data'!$E$54:$AK$54</c:f>
              <c:numCache>
                <c:formatCode>0.0000</c:formatCode>
                <c:ptCount val="33"/>
                <c:pt idx="0" formatCode="0.000">
                  <c:v>2.3099999999999999E-2</c:v>
                </c:pt>
                <c:pt idx="1">
                  <c:v>9.2492400000000006E-3</c:v>
                </c:pt>
                <c:pt idx="2" formatCode="0.000">
                  <c:v>3.2451320000000006E-2</c:v>
                </c:pt>
                <c:pt idx="3" formatCode="0.000">
                  <c:v>2.2004839999999998E-2</c:v>
                </c:pt>
                <c:pt idx="4">
                  <c:v>8.7999999999999988E-3</c:v>
                </c:pt>
                <c:pt idx="5" formatCode="0.0">
                  <c:v>2.4369458069135801</c:v>
                </c:pt>
                <c:pt idx="6" formatCode="0.0">
                  <c:v>2.6508298965432116</c:v>
                </c:pt>
                <c:pt idx="7" formatCode="0.0">
                  <c:v>2.5593616019753092</c:v>
                </c:pt>
                <c:pt idx="8" formatCode="0.0">
                  <c:v>2.5464230488888897</c:v>
                </c:pt>
                <c:pt idx="9" formatCode="0.0">
                  <c:v>2.7616834585185188</c:v>
                </c:pt>
                <c:pt idx="10" formatCode="0.0">
                  <c:v>2.7621307511111111</c:v>
                </c:pt>
                <c:pt idx="11" formatCode="0.0">
                  <c:v>2.6959684128395072</c:v>
                </c:pt>
                <c:pt idx="12" formatCode="0.0">
                  <c:v>2.4154087303703711</c:v>
                </c:pt>
                <c:pt idx="13" formatCode="0.0">
                  <c:v>4.6716002340740737</c:v>
                </c:pt>
                <c:pt idx="14" formatCode="0.0">
                  <c:v>4.779621988641976</c:v>
                </c:pt>
                <c:pt idx="15" formatCode="0.0">
                  <c:v>4.5326526558024689</c:v>
                </c:pt>
                <c:pt idx="16" formatCode="0.0">
                  <c:v>4.4245318740740744</c:v>
                </c:pt>
                <c:pt idx="17" formatCode="0.0">
                  <c:v>4.0608959424240698</c:v>
                </c:pt>
                <c:pt idx="18" formatCode="0.0">
                  <c:v>7.018974987308642</c:v>
                </c:pt>
                <c:pt idx="19" formatCode="0.0">
                  <c:v>5.7231211653054324</c:v>
                </c:pt>
                <c:pt idx="20" formatCode="0.0">
                  <c:v>3.3200173570168667</c:v>
                </c:pt>
                <c:pt idx="21" formatCode="0.0">
                  <c:v>3.3116244576399865</c:v>
                </c:pt>
                <c:pt idx="22" formatCode="0.0">
                  <c:v>3.1318885840689332</c:v>
                </c:pt>
                <c:pt idx="23" formatCode="0.0">
                  <c:v>2.9455943074066662</c:v>
                </c:pt>
                <c:pt idx="24" formatCode="0.0">
                  <c:v>3.0499577376106668</c:v>
                </c:pt>
                <c:pt idx="25" formatCode="0.0">
                  <c:v>2.7669514469197329</c:v>
                </c:pt>
                <c:pt idx="26" formatCode="0.0">
                  <c:v>3.0115101924878669</c:v>
                </c:pt>
                <c:pt idx="27" formatCode="0.0">
                  <c:v>3.6940224201653669</c:v>
                </c:pt>
                <c:pt idx="28" formatCode="0.0">
                  <c:v>3.8024159394697667</c:v>
                </c:pt>
                <c:pt idx="29" formatCode="0.0">
                  <c:v>7.6769784301432935</c:v>
                </c:pt>
                <c:pt idx="30" formatCode="0.0">
                  <c:v>8.8329159904071606</c:v>
                </c:pt>
                <c:pt idx="31" formatCode="0.0">
                  <c:v>9.197463807637325</c:v>
                </c:pt>
                <c:pt idx="32" formatCode="0.0">
                  <c:v>6.535753746866666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BA-4358-8920-CDE957E3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98384"/>
        <c:axId val="439399464"/>
      </c:lineChart>
      <c:catAx>
        <c:axId val="43939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9464"/>
        <c:crosses val="autoZero"/>
        <c:auto val="1"/>
        <c:lblAlgn val="ctr"/>
        <c:lblOffset val="100"/>
        <c:noMultiLvlLbl val="0"/>
      </c:catAx>
      <c:valAx>
        <c:axId val="4393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0"/>
              <c:y val="8.0705311771246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54417385704E-2"/>
          <c:y val="0.92694152961356069"/>
          <c:w val="0.94146593906994158"/>
          <c:h val="5.3837402885682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</a:rPr>
              <a:t>LANDBÚNAÐUR</a:t>
            </a:r>
            <a:endParaRPr lang="is-IS" sz="1600" b="1" baseline="0">
              <a:solidFill>
                <a:sysClr val="windowText" lastClr="000000"/>
              </a:solidFill>
            </a:endParaRPr>
          </a:p>
          <a:p>
            <a:pPr>
              <a:defRPr sz="1800"/>
            </a:pPr>
            <a:r>
              <a:rPr lang="is-IS" sz="1600" b="1" baseline="0">
                <a:solidFill>
                  <a:sysClr val="windowText" lastClr="000000"/>
                </a:solidFill>
              </a:rPr>
              <a:t>2022</a:t>
            </a:r>
            <a:endParaRPr lang="is-IS" sz="16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093359374999999"/>
          <c:y val="0.464417129629629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4479166666662"/>
          <c:y val="6.3190972222222239E-2"/>
          <c:w val="0.49328294270833334"/>
          <c:h val="0.8769474537037037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33-4D57-A37E-A448DF554521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33-4D57-A37E-A448DF55452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33-4D57-A37E-A448DF554521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33-4D57-A37E-A448DF554521}"/>
              </c:ext>
            </c:extLst>
          </c:dPt>
          <c:dPt>
            <c:idx val="4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33-4D57-A37E-A448DF554521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33-4D57-A37E-A448DF554521}"/>
              </c:ext>
            </c:extLst>
          </c:dPt>
          <c:dLbls>
            <c:dLbl>
              <c:idx val="0"/>
              <c:layout>
                <c:manualLayout>
                  <c:x val="0.21408767835878439"/>
                  <c:y val="0.1324711914048083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Fertilizer Use in Agriculture</a:t>
                    </a:r>
                  </a:p>
                  <a:p>
                    <a:fld id="{8789B63C-E521-4D70-BF2C-9CA4A0166096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endParaRPr lang="en-US" baseline="0"/>
                  </a:p>
                  <a:p>
                    <a:fld id="{33B78A7B-1E1F-4610-BFB8-E23EEC0816C6}" type="PERCENTAGE">
                      <a:rPr lang="en-US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319114050105982"/>
                      <c:h val="0.161210034809463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733-4D57-A37E-A448DF554521}"/>
                </c:ext>
              </c:extLst>
            </c:dLbl>
            <c:dLbl>
              <c:idx val="1"/>
              <c:layout>
                <c:manualLayout>
                  <c:x val="-0.19583555890434884"/>
                  <c:y val="8.502361473197106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Cattle
</a:t>
                    </a:r>
                    <a:fld id="{CE7C87B7-7E45-4FDA-984F-F9D89B044FA2}" type="VALUE"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
31%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630907917887765"/>
                      <c:h val="0.178848010487125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733-4D57-A37E-A448DF554521}"/>
                </c:ext>
              </c:extLst>
            </c:dLbl>
            <c:dLbl>
              <c:idx val="2"/>
              <c:layout>
                <c:manualLayout>
                  <c:x val="-0.22810182291666667"/>
                  <c:y val="-4.357719907407407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Sheep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CE7C87B7-7E45-4FDA-984F-F9D89B044FA2}" type="VALUE"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baseline="0"/>
                      <a:t>
</a:t>
                    </a:r>
                    <a:fld id="{0A2B3B98-D910-4691-B7A0-32A6FEF5FF27}" type="PERCENTAGE">
                      <a:rPr lang="en-US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529414062500001"/>
                      <c:h val="0.160746990740740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733-4D57-A37E-A448DF554521}"/>
                </c:ext>
              </c:extLst>
            </c:dLbl>
            <c:dLbl>
              <c:idx val="3"/>
              <c:layout>
                <c:manualLayout>
                  <c:x val="0.18314487717971029"/>
                  <c:y val="-0.1679273694209842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Horses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8789B63C-E521-4D70-BF2C-9CA4A0166096}" type="VALUE"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baseline="0"/>
                      <a:t>
</a:t>
                    </a:r>
                    <a:fld id="{3B6519F7-90A6-4446-B005-63563DEF37F7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561054687500001"/>
                      <c:h val="0.198993287037037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733-4D57-A37E-A448DF554521}"/>
                </c:ext>
              </c:extLst>
            </c:dLbl>
            <c:dLbl>
              <c:idx val="4"/>
              <c:layout>
                <c:manualLayout>
                  <c:x val="0.25548821614583334"/>
                  <c:y val="-6.173599537037036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/>
                      <a:t>Cultivation of Organic Soils</a:t>
                    </a:r>
                    <a:r>
                      <a:rPr lang="en-US" baseline="0"/>
                      <a:t>
</a:t>
                    </a:r>
                    <a:fld id="{82A3B8AE-1B69-41A2-9722-F104AB04E4CC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baseline="0"/>
                      <a:t>.
</a:t>
                    </a:r>
                    <a:fld id="{0CB7D1E3-5F21-4646-A8FE-09BF79375B4F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471627604166664"/>
                      <c:h val="0.179367824074074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733-4D57-A37E-A448DF554521}"/>
                </c:ext>
              </c:extLst>
            </c:dLbl>
            <c:dLbl>
              <c:idx val="5"/>
              <c:layout>
                <c:manualLayout>
                  <c:x val="0.18118906249999989"/>
                  <c:y val="3.089699074074074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</a:rPr>
                      <a:t>Other Emissions</a:t>
                    </a:r>
                    <a:r>
                      <a:rPr lang="en-US" baseline="0"/>
                      <a:t>
</a:t>
                    </a:r>
                    <a:fld id="{CE7C87B7-7E45-4FDA-984F-F9D89B044FA2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baseline="0"/>
                      <a:t>
</a:t>
                    </a:r>
                    <a:fld id="{99D178C8-423E-455C-A352-2DD1F69F83B6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317356770833333"/>
                      <c:h val="0.135270601851851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733-4D57-A37E-A448DF554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Emissions'!$Z$435:$Z$440</c:f>
              <c:strCache>
                <c:ptCount val="6"/>
                <c:pt idx="0">
                  <c:v>Fertilizer Use in Agriculture</c:v>
                </c:pt>
                <c:pt idx="1">
                  <c:v>Cattle</c:v>
                </c:pt>
                <c:pt idx="2">
                  <c:v>Sheep</c:v>
                </c:pt>
                <c:pt idx="3">
                  <c:v>Horses</c:v>
                </c:pt>
                <c:pt idx="4">
                  <c:v>Cultivation of Organic Soils</c:v>
                </c:pt>
                <c:pt idx="5">
                  <c:v>Other</c:v>
                </c:pt>
              </c:strCache>
            </c:strRef>
          </c:cat>
          <c:val>
            <c:numRef>
              <c:f>('Talnagögn | Numerical Data'!$AK$62,'Talnagögn | Numerical Data'!$AK$63,'Talnagögn | Numerical Data'!$AK$67,'Talnagögn | Numerical Data'!$AK$71,'Talnagögn | Numerical Data'!$AK$75,'Talnagögn | Numerical Data'!$AK$76)</c:f>
              <c:numCache>
                <c:formatCode>0</c:formatCode>
                <c:ptCount val="6"/>
                <c:pt idx="0">
                  <c:v>136.28053247618902</c:v>
                </c:pt>
                <c:pt idx="1">
                  <c:v>185.06556443028032</c:v>
                </c:pt>
                <c:pt idx="2">
                  <c:v>148.78698071091986</c:v>
                </c:pt>
                <c:pt idx="3">
                  <c:v>38.902992053655503</c:v>
                </c:pt>
                <c:pt idx="4">
                  <c:v>68.391495472487065</c:v>
                </c:pt>
                <c:pt idx="5">
                  <c:v>18.836249342069891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33-4D57-A37E-A448DF554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2241120939989E-2"/>
          <c:y val="2.9818460687435568E-2"/>
          <c:w val="0.88207096354166681"/>
          <c:h val="0.804284953703703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'Talnagögn | Numerical Data'!$B$63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Data'!$E$63:$AK$63</c:f>
              <c:numCache>
                <c:formatCode>0</c:formatCode>
                <c:ptCount val="33"/>
                <c:pt idx="0">
                  <c:v>192.34187398457098</c:v>
                </c:pt>
                <c:pt idx="1">
                  <c:v>195.31765115897969</c:v>
                </c:pt>
                <c:pt idx="2">
                  <c:v>197.19559740806235</c:v>
                </c:pt>
                <c:pt idx="3">
                  <c:v>192.4563354079325</c:v>
                </c:pt>
                <c:pt idx="4">
                  <c:v>188.24152016992971</c:v>
                </c:pt>
                <c:pt idx="5">
                  <c:v>188.57483460113258</c:v>
                </c:pt>
                <c:pt idx="6">
                  <c:v>190.90444909464222</c:v>
                </c:pt>
                <c:pt idx="7">
                  <c:v>181.247552798725</c:v>
                </c:pt>
                <c:pt idx="8">
                  <c:v>183.71622293460467</c:v>
                </c:pt>
                <c:pt idx="9">
                  <c:v>179.21623115148884</c:v>
                </c:pt>
                <c:pt idx="10">
                  <c:v>173.9449837040724</c:v>
                </c:pt>
                <c:pt idx="11">
                  <c:v>170.39044901013355</c:v>
                </c:pt>
                <c:pt idx="12">
                  <c:v>164.24614240226947</c:v>
                </c:pt>
                <c:pt idx="13">
                  <c:v>160.31778640928718</c:v>
                </c:pt>
                <c:pt idx="14">
                  <c:v>156.6538241728075</c:v>
                </c:pt>
                <c:pt idx="15">
                  <c:v>158.14725800532102</c:v>
                </c:pt>
                <c:pt idx="16">
                  <c:v>165.55317003946203</c:v>
                </c:pt>
                <c:pt idx="17">
                  <c:v>171.72017846788845</c:v>
                </c:pt>
                <c:pt idx="18">
                  <c:v>174.84871732933399</c:v>
                </c:pt>
                <c:pt idx="19">
                  <c:v>177.19526949045934</c:v>
                </c:pt>
                <c:pt idx="20">
                  <c:v>172.57789655256499</c:v>
                </c:pt>
                <c:pt idx="21">
                  <c:v>171.97318731151731</c:v>
                </c:pt>
                <c:pt idx="22">
                  <c:v>164.43664539933278</c:v>
                </c:pt>
                <c:pt idx="23">
                  <c:v>160.43567427365761</c:v>
                </c:pt>
                <c:pt idx="24">
                  <c:v>173.48474360955424</c:v>
                </c:pt>
                <c:pt idx="25">
                  <c:v>183.57759997233285</c:v>
                </c:pt>
                <c:pt idx="26">
                  <c:v>185.17846537887112</c:v>
                </c:pt>
                <c:pt idx="27">
                  <c:v>185.12903520936717</c:v>
                </c:pt>
                <c:pt idx="28">
                  <c:v>185.80655718420169</c:v>
                </c:pt>
                <c:pt idx="29">
                  <c:v>186.32374303836005</c:v>
                </c:pt>
                <c:pt idx="30">
                  <c:v>184.94889458130169</c:v>
                </c:pt>
                <c:pt idx="31">
                  <c:v>186.31299816765781</c:v>
                </c:pt>
                <c:pt idx="32">
                  <c:v>185.06556443028032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9D56-49F4-A2A6-C5132FAD0C7E}"/>
            </c:ext>
          </c:extLst>
        </c:ser>
        <c:ser>
          <c:idx val="6"/>
          <c:order val="1"/>
          <c:tx>
            <c:strRef>
              <c:f>'Talnagögn | Numerical Data'!$B$67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Data'!$E$67:$AK$67</c:f>
              <c:numCache>
                <c:formatCode>0</c:formatCode>
                <c:ptCount val="33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>
                  <c:v>192.60576126998507</c:v>
                </c:pt>
                <c:pt idx="13">
                  <c:v>189.75797330209153</c:v>
                </c:pt>
                <c:pt idx="14">
                  <c:v>185.93829643309422</c:v>
                </c:pt>
                <c:pt idx="15">
                  <c:v>185.22702706761959</c:v>
                </c:pt>
                <c:pt idx="16">
                  <c:v>186.30783275376959</c:v>
                </c:pt>
                <c:pt idx="17">
                  <c:v>187.03614470297396</c:v>
                </c:pt>
                <c:pt idx="18">
                  <c:v>188.60458574825802</c:v>
                </c:pt>
                <c:pt idx="19">
                  <c:v>193.63472041831696</c:v>
                </c:pt>
                <c:pt idx="20">
                  <c:v>197.40664765272646</c:v>
                </c:pt>
                <c:pt idx="21">
                  <c:v>194.82778827683521</c:v>
                </c:pt>
                <c:pt idx="22">
                  <c:v>193.30521989457438</c:v>
                </c:pt>
                <c:pt idx="23">
                  <c:v>189.30405596918726</c:v>
                </c:pt>
                <c:pt idx="24">
                  <c:v>196.84053163595348</c:v>
                </c:pt>
                <c:pt idx="25">
                  <c:v>191.05446482079472</c:v>
                </c:pt>
                <c:pt idx="26">
                  <c:v>191.65988004740157</c:v>
                </c:pt>
                <c:pt idx="27">
                  <c:v>183.8378992024337</c:v>
                </c:pt>
                <c:pt idx="28">
                  <c:v>174.71877501209048</c:v>
                </c:pt>
                <c:pt idx="29">
                  <c:v>161.73279914807543</c:v>
                </c:pt>
                <c:pt idx="30">
                  <c:v>155.89563239855758</c:v>
                </c:pt>
                <c:pt idx="31">
                  <c:v>155.45823889709595</c:v>
                </c:pt>
                <c:pt idx="32">
                  <c:v>148.78698071091986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9D56-49F4-A2A6-C5132FAD0C7E}"/>
            </c:ext>
          </c:extLst>
        </c:ser>
        <c:ser>
          <c:idx val="0"/>
          <c:order val="2"/>
          <c:tx>
            <c:strRef>
              <c:f>'Talnagögn | Numerical Data'!$B$62</c:f>
              <c:strCache>
                <c:ptCount val="1"/>
                <c:pt idx="0">
                  <c:v>Fertilizer Use in Agriculture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Data'!$E$62:$AK$62</c:f>
              <c:numCache>
                <c:formatCode>0</c:formatCode>
                <c:ptCount val="33"/>
                <c:pt idx="0">
                  <c:v>150.65157607191759</c:v>
                </c:pt>
                <c:pt idx="1">
                  <c:v>144.84539528291188</c:v>
                </c:pt>
                <c:pt idx="2">
                  <c:v>136.82404305899325</c:v>
                </c:pt>
                <c:pt idx="3">
                  <c:v>139.66966924715848</c:v>
                </c:pt>
                <c:pt idx="4">
                  <c:v>142.28380027971761</c:v>
                </c:pt>
                <c:pt idx="5">
                  <c:v>138.53169874821921</c:v>
                </c:pt>
                <c:pt idx="6">
                  <c:v>145.16706798986195</c:v>
                </c:pt>
                <c:pt idx="7">
                  <c:v>141.62197976435166</c:v>
                </c:pt>
                <c:pt idx="8">
                  <c:v>143.66822846686705</c:v>
                </c:pt>
                <c:pt idx="9">
                  <c:v>148.15331086734156</c:v>
                </c:pt>
                <c:pt idx="10">
                  <c:v>145.99819797798327</c:v>
                </c:pt>
                <c:pt idx="11">
                  <c:v>144.73029395188487</c:v>
                </c:pt>
                <c:pt idx="12">
                  <c:v>136.67613463321482</c:v>
                </c:pt>
                <c:pt idx="13">
                  <c:v>134.49600298694901</c:v>
                </c:pt>
                <c:pt idx="14">
                  <c:v>132.12666477594615</c:v>
                </c:pt>
                <c:pt idx="15">
                  <c:v>130.21347427448845</c:v>
                </c:pt>
                <c:pt idx="16">
                  <c:v>145.18695847349022</c:v>
                </c:pt>
                <c:pt idx="17">
                  <c:v>153.63800975912619</c:v>
                </c:pt>
                <c:pt idx="18">
                  <c:v>164.65656519593512</c:v>
                </c:pt>
                <c:pt idx="19">
                  <c:v>147.63229974037083</c:v>
                </c:pt>
                <c:pt idx="20">
                  <c:v>138.8366423339495</c:v>
                </c:pt>
                <c:pt idx="21">
                  <c:v>137.05421854390431</c:v>
                </c:pt>
                <c:pt idx="22">
                  <c:v>143.68691612389819</c:v>
                </c:pt>
                <c:pt idx="23">
                  <c:v>139.27900495240516</c:v>
                </c:pt>
                <c:pt idx="24">
                  <c:v>158.05580773990403</c:v>
                </c:pt>
                <c:pt idx="25">
                  <c:v>143.40205884288787</c:v>
                </c:pt>
                <c:pt idx="26">
                  <c:v>139.99787175113602</c:v>
                </c:pt>
                <c:pt idx="27">
                  <c:v>150.06882814539395</c:v>
                </c:pt>
                <c:pt idx="28">
                  <c:v>140.77384489567012</c:v>
                </c:pt>
                <c:pt idx="29">
                  <c:v>135.00350753763041</c:v>
                </c:pt>
                <c:pt idx="30">
                  <c:v>140.53865601869478</c:v>
                </c:pt>
                <c:pt idx="31">
                  <c:v>144.83767737069383</c:v>
                </c:pt>
                <c:pt idx="32">
                  <c:v>136.28053247618902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9D56-49F4-A2A6-C5132FAD0C7E}"/>
            </c:ext>
          </c:extLst>
        </c:ser>
        <c:ser>
          <c:idx val="10"/>
          <c:order val="3"/>
          <c:tx>
            <c:strRef>
              <c:f>'Talnagögn | Numerical Data'!$B$71</c:f>
              <c:strCache>
                <c:ptCount val="1"/>
                <c:pt idx="0">
                  <c:v>Horses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Data'!$E$71:$AK$71</c:f>
              <c:numCache>
                <c:formatCode>0</c:formatCode>
                <c:ptCount val="33"/>
                <c:pt idx="0">
                  <c:v>40.999577818394044</c:v>
                </c:pt>
                <c:pt idx="1">
                  <c:v>42.122793744912627</c:v>
                </c:pt>
                <c:pt idx="2">
                  <c:v>42.745594614116392</c:v>
                </c:pt>
                <c:pt idx="3">
                  <c:v>43.625510058423679</c:v>
                </c:pt>
                <c:pt idx="4">
                  <c:v>44.591312117356097</c:v>
                </c:pt>
                <c:pt idx="5">
                  <c:v>44.507564254119409</c:v>
                </c:pt>
                <c:pt idx="6">
                  <c:v>45.637846074137165</c:v>
                </c:pt>
                <c:pt idx="7">
                  <c:v>45.230436302850379</c:v>
                </c:pt>
                <c:pt idx="8">
                  <c:v>45.058247232079964</c:v>
                </c:pt>
                <c:pt idx="9">
                  <c:v>44.0808800488389</c:v>
                </c:pt>
                <c:pt idx="10">
                  <c:v>41.990567000461979</c:v>
                </c:pt>
                <c:pt idx="11">
                  <c:v>42.128889587094534</c:v>
                </c:pt>
                <c:pt idx="12">
                  <c:v>40.365719083598094</c:v>
                </c:pt>
                <c:pt idx="13">
                  <c:v>40.775187995779952</c:v>
                </c:pt>
                <c:pt idx="14">
                  <c:v>41.183796663846337</c:v>
                </c:pt>
                <c:pt idx="15">
                  <c:v>42.568402161044887</c:v>
                </c:pt>
                <c:pt idx="16">
                  <c:v>43.021277655076645</c:v>
                </c:pt>
                <c:pt idx="17">
                  <c:v>43.698202099356671</c:v>
                </c:pt>
                <c:pt idx="18">
                  <c:v>44.218639081964056</c:v>
                </c:pt>
                <c:pt idx="19">
                  <c:v>43.8479434745419</c:v>
                </c:pt>
                <c:pt idx="20">
                  <c:v>43.77355086601699</c:v>
                </c:pt>
                <c:pt idx="21">
                  <c:v>44.388229449969558</c:v>
                </c:pt>
                <c:pt idx="22">
                  <c:v>43.960943457100385</c:v>
                </c:pt>
                <c:pt idx="23">
                  <c:v>42.608823459324483</c:v>
                </c:pt>
                <c:pt idx="24">
                  <c:v>44.253902789951837</c:v>
                </c:pt>
                <c:pt idx="25">
                  <c:v>44.081195025530043</c:v>
                </c:pt>
                <c:pt idx="26">
                  <c:v>44.016429613871871</c:v>
                </c:pt>
                <c:pt idx="27">
                  <c:v>42.887579851022821</c:v>
                </c:pt>
                <c:pt idx="28">
                  <c:v>38.555304054227427</c:v>
                </c:pt>
                <c:pt idx="29">
                  <c:v>40.126831086936534</c:v>
                </c:pt>
                <c:pt idx="30">
                  <c:v>40.752669485907099</c:v>
                </c:pt>
                <c:pt idx="31">
                  <c:v>39.156599770885414</c:v>
                </c:pt>
                <c:pt idx="32">
                  <c:v>38.902992053655503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9D56-49F4-A2A6-C5132FAD0C7E}"/>
            </c:ext>
          </c:extLst>
        </c:ser>
        <c:ser>
          <c:idx val="14"/>
          <c:order val="4"/>
          <c:tx>
            <c:strRef>
              <c:f>'Talnagögn | Numerical Data'!$B$75</c:f>
              <c:strCache>
                <c:ptCount val="1"/>
                <c:pt idx="0">
                  <c:v>Cultivation of Organic Soils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Data'!$E$75:$AK$75</c:f>
              <c:numCache>
                <c:formatCode>0</c:formatCode>
                <c:ptCount val="33"/>
                <c:pt idx="0">
                  <c:v>45.367694874883355</c:v>
                </c:pt>
                <c:pt idx="1">
                  <c:v>48.199724467717019</c:v>
                </c:pt>
                <c:pt idx="2">
                  <c:v>50.175068785593403</c:v>
                </c:pt>
                <c:pt idx="3">
                  <c:v>51.208932060960983</c:v>
                </c:pt>
                <c:pt idx="4">
                  <c:v>53.009246390096123</c:v>
                </c:pt>
                <c:pt idx="5">
                  <c:v>54.058139592749285</c:v>
                </c:pt>
                <c:pt idx="6">
                  <c:v>55.332892742362226</c:v>
                </c:pt>
                <c:pt idx="7">
                  <c:v>56.025451392072419</c:v>
                </c:pt>
                <c:pt idx="8">
                  <c:v>57.728148426454162</c:v>
                </c:pt>
                <c:pt idx="9">
                  <c:v>58.017883365634539</c:v>
                </c:pt>
                <c:pt idx="10">
                  <c:v>58.734724089034877</c:v>
                </c:pt>
                <c:pt idx="11">
                  <c:v>58.873992245561467</c:v>
                </c:pt>
                <c:pt idx="12">
                  <c:v>59.804192191822445</c:v>
                </c:pt>
                <c:pt idx="13">
                  <c:v>60.76357461590991</c:v>
                </c:pt>
                <c:pt idx="14">
                  <c:v>62.873742415359708</c:v>
                </c:pt>
                <c:pt idx="15">
                  <c:v>63.916219833258729</c:v>
                </c:pt>
                <c:pt idx="16">
                  <c:v>63.969664115376744</c:v>
                </c:pt>
                <c:pt idx="17">
                  <c:v>64.278060735731131</c:v>
                </c:pt>
                <c:pt idx="18">
                  <c:v>64.584096749523951</c:v>
                </c:pt>
                <c:pt idx="19">
                  <c:v>64.870832181678125</c:v>
                </c:pt>
                <c:pt idx="20">
                  <c:v>65.037687829009116</c:v>
                </c:pt>
                <c:pt idx="21">
                  <c:v>65.205012268405611</c:v>
                </c:pt>
                <c:pt idx="22">
                  <c:v>65.376654576293731</c:v>
                </c:pt>
                <c:pt idx="23">
                  <c:v>65.6882619138389</c:v>
                </c:pt>
                <c:pt idx="24">
                  <c:v>65.869484348624383</c:v>
                </c:pt>
                <c:pt idx="25">
                  <c:v>66.07149403600036</c:v>
                </c:pt>
                <c:pt idx="26">
                  <c:v>66.253362700839077</c:v>
                </c:pt>
                <c:pt idx="27">
                  <c:v>66.520160189919906</c:v>
                </c:pt>
                <c:pt idx="28">
                  <c:v>66.862802549312605</c:v>
                </c:pt>
                <c:pt idx="29">
                  <c:v>67.211236653193438</c:v>
                </c:pt>
                <c:pt idx="30">
                  <c:v>67.621891608214455</c:v>
                </c:pt>
                <c:pt idx="31">
                  <c:v>67.95277320072266</c:v>
                </c:pt>
                <c:pt idx="32">
                  <c:v>68.391495472487065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9D56-49F4-A2A6-C5132FAD0C7E}"/>
            </c:ext>
          </c:extLst>
        </c:ser>
        <c:ser>
          <c:idx val="1"/>
          <c:order val="5"/>
          <c:tx>
            <c:strRef>
              <c:f>'Talnagögn | Numerical Data'!$B$76</c:f>
              <c:strCache>
                <c:ptCount val="1"/>
                <c:pt idx="0">
                  <c:v>Other Emissions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Data'!$E$76:$AK$76</c:f>
              <c:numCache>
                <c:formatCode>0</c:formatCode>
                <c:ptCount val="33"/>
                <c:pt idx="0">
                  <c:v>32.872027461231369</c:v>
                </c:pt>
                <c:pt idx="1">
                  <c:v>29.15913198115129</c:v>
                </c:pt>
                <c:pt idx="2">
                  <c:v>21.990359703872855</c:v>
                </c:pt>
                <c:pt idx="3">
                  <c:v>22.623933950872015</c:v>
                </c:pt>
                <c:pt idx="4">
                  <c:v>21.496812359092019</c:v>
                </c:pt>
                <c:pt idx="5">
                  <c:v>21.057612160584199</c:v>
                </c:pt>
                <c:pt idx="6">
                  <c:v>21.289400987856652</c:v>
                </c:pt>
                <c:pt idx="7">
                  <c:v>20.899853351895672</c:v>
                </c:pt>
                <c:pt idx="8">
                  <c:v>22.474483644569773</c:v>
                </c:pt>
                <c:pt idx="9">
                  <c:v>21.803483128105086</c:v>
                </c:pt>
                <c:pt idx="10">
                  <c:v>24.671074133013803</c:v>
                </c:pt>
                <c:pt idx="11">
                  <c:v>23.207356051887132</c:v>
                </c:pt>
                <c:pt idx="12">
                  <c:v>23.475676813264045</c:v>
                </c:pt>
                <c:pt idx="13">
                  <c:v>23.298536835492996</c:v>
                </c:pt>
                <c:pt idx="14">
                  <c:v>22.608683431348823</c:v>
                </c:pt>
                <c:pt idx="15">
                  <c:v>23.771675945483139</c:v>
                </c:pt>
                <c:pt idx="16">
                  <c:v>25.83816597526436</c:v>
                </c:pt>
                <c:pt idx="17">
                  <c:v>26.310984753616594</c:v>
                </c:pt>
                <c:pt idx="18">
                  <c:v>26.232651343744919</c:v>
                </c:pt>
                <c:pt idx="19">
                  <c:v>26.311924704076318</c:v>
                </c:pt>
                <c:pt idx="20">
                  <c:v>21.997958697699005</c:v>
                </c:pt>
                <c:pt idx="21">
                  <c:v>24.23916448815794</c:v>
                </c:pt>
                <c:pt idx="22">
                  <c:v>21.800254493542752</c:v>
                </c:pt>
                <c:pt idx="23">
                  <c:v>19.625046234891101</c:v>
                </c:pt>
                <c:pt idx="24">
                  <c:v>22.588570353241948</c:v>
                </c:pt>
                <c:pt idx="25">
                  <c:v>22.144172373076003</c:v>
                </c:pt>
                <c:pt idx="26">
                  <c:v>23.137509738675931</c:v>
                </c:pt>
                <c:pt idx="27">
                  <c:v>22.635341168416858</c:v>
                </c:pt>
                <c:pt idx="28">
                  <c:v>21.580071091707168</c:v>
                </c:pt>
                <c:pt idx="29">
                  <c:v>20.507502338302402</c:v>
                </c:pt>
                <c:pt idx="30">
                  <c:v>19.725902056194286</c:v>
                </c:pt>
                <c:pt idx="31">
                  <c:v>19.028246884554051</c:v>
                </c:pt>
                <c:pt idx="32">
                  <c:v>18.836249342069891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56-49F4-A2A6-C5132FAD0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2038936"/>
        <c:axId val="1142935720"/>
      </c:barChart>
      <c:catAx>
        <c:axId val="1082038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35720"/>
        <c:crosses val="autoZero"/>
        <c:auto val="1"/>
        <c:lblAlgn val="ctr"/>
        <c:lblOffset val="100"/>
        <c:noMultiLvlLbl val="0"/>
      </c:catAx>
      <c:valAx>
        <c:axId val="11429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8.7089843749999993E-3"/>
              <c:y val="9.4183564814814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079817708333333E-2"/>
          <c:y val="0.947654398148148"/>
          <c:w val="0.81184023437499997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4093868833671E-2"/>
          <c:y val="3.6622685185185182E-2"/>
          <c:w val="0.88777295931655986"/>
          <c:h val="0.80026180555555559"/>
        </c:manualLayout>
      </c:layout>
      <c:areaChart>
        <c:grouping val="stacked"/>
        <c:varyColors val="0"/>
        <c:ser>
          <c:idx val="0"/>
          <c:order val="0"/>
          <c:tx>
            <c:v> Samfélagslosun</c:v>
          </c:tx>
          <c:spPr>
            <a:solidFill>
              <a:srgbClr val="23A5D9"/>
            </a:solidFill>
            <a:ln>
              <a:noFill/>
            </a:ln>
            <a:effectLst/>
          </c:spPr>
          <c:cat>
            <c:numRef>
              <c:f>'Talnagögn | Numerical Data'!$E$112:$AD$112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| Numerical Data'!$E$117:$V$117</c:f>
              <c:numCache>
                <c:formatCode>0</c:formatCode>
                <c:ptCount val="18"/>
                <c:pt idx="0">
                  <c:v>3143.460156999743</c:v>
                </c:pt>
                <c:pt idx="1">
                  <c:v>3277.222856214411</c:v>
                </c:pt>
                <c:pt idx="2">
                  <c:v>3448.1063196137929</c:v>
                </c:pt>
                <c:pt idx="3">
                  <c:v>3309.6751051438432</c:v>
                </c:pt>
                <c:pt idx="4">
                  <c:v>3180.8046433841023</c:v>
                </c:pt>
                <c:pt idx="5">
                  <c:v>3063.0360743902793</c:v>
                </c:pt>
                <c:pt idx="6">
                  <c:v>2954.0518028371011</c:v>
                </c:pt>
                <c:pt idx="7">
                  <c:v>2873.0612801383122</c:v>
                </c:pt>
                <c:pt idx="8">
                  <c:v>2854.8480714576463</c:v>
                </c:pt>
                <c:pt idx="9">
                  <c:v>2888.1695250483108</c:v>
                </c:pt>
                <c:pt idx="10">
                  <c:v>2912.3568740190021</c:v>
                </c:pt>
                <c:pt idx="11">
                  <c:v>2893.5934783530624</c:v>
                </c:pt>
                <c:pt idx="12">
                  <c:v>2926.0772566949358</c:v>
                </c:pt>
                <c:pt idx="13">
                  <c:v>2956.8707910542053</c:v>
                </c:pt>
                <c:pt idx="14">
                  <c:v>2858.3498738412291</c:v>
                </c:pt>
                <c:pt idx="15">
                  <c:v>2711.9343667278263</c:v>
                </c:pt>
                <c:pt idx="16">
                  <c:v>2767.0662109233122</c:v>
                </c:pt>
                <c:pt idx="17">
                  <c:v>2766.8395764107227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0-42EE-B207-E2BF4BCB7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587152"/>
        <c:axId val="1141582472"/>
      </c:areaChart>
      <c:lineChart>
        <c:grouping val="standard"/>
        <c:varyColors val="0"/>
        <c:ser>
          <c:idx val="1"/>
          <c:order val="1"/>
          <c:tx>
            <c:strRef>
              <c:f>'Talnagögn | Numerical Data'!$A$119</c:f>
              <c:strCache>
                <c:ptCount val="1"/>
                <c:pt idx="0">
                  <c:v>Losunarúthlutanir*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'Talnagögn | Numerical Data'!$E$119:$AD$119</c:f>
              <c:numCache>
                <c:formatCode>0</c:formatCode>
                <c:ptCount val="26"/>
                <c:pt idx="0">
                  <c:v>0</c:v>
                </c:pt>
                <c:pt idx="16">
                  <c:v>2876.15</c:v>
                </c:pt>
                <c:pt idx="17">
                  <c:v>2802.9929999999999</c:v>
                </c:pt>
                <c:pt idx="18">
                  <c:v>2681.9318887499999</c:v>
                </c:pt>
                <c:pt idx="19">
                  <c:v>2560.8707774999998</c:v>
                </c:pt>
                <c:pt idx="20">
                  <c:v>2439.8096662500002</c:v>
                </c:pt>
                <c:pt idx="21">
                  <c:v>2438.1742851515974</c:v>
                </c:pt>
                <c:pt idx="22">
                  <c:v>2287.256741363698</c:v>
                </c:pt>
                <c:pt idx="23">
                  <c:v>2136.3391975757986</c:v>
                </c:pt>
                <c:pt idx="24">
                  <c:v>1985.4216537878995</c:v>
                </c:pt>
                <c:pt idx="25">
                  <c:v>1834.5041100000001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0-42EE-B207-E2BF4BCB7662}"/>
            </c:ext>
          </c:extLst>
        </c:ser>
        <c:ser>
          <c:idx val="2"/>
          <c:order val="2"/>
          <c:tx>
            <c:strRef>
              <c:f>'Talnagögn | Numerical Data'!$A$120</c:f>
              <c:strCache>
                <c:ptCount val="1"/>
                <c:pt idx="0">
                  <c:v>-55% sjálfstætt markmið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25"/>
            <c:marker>
              <c:symbol val="circle"/>
              <c:size val="9"/>
              <c:spPr>
                <a:solidFill>
                  <a:srgbClr val="ED7D31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8B-459E-8304-76D0B9D679BF}"/>
              </c:ext>
            </c:extLst>
          </c:dPt>
          <c:val>
            <c:numRef>
              <c:f>'Talnagögn | Numerical Data'!$E$120:$AD$120</c:f>
              <c:numCache>
                <c:formatCode>General</c:formatCode>
                <c:ptCount val="26"/>
                <c:pt idx="25" formatCode="0">
                  <c:v>1414.5570706498845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8B-459E-8304-76D0B9D67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87152"/>
        <c:axId val="1141582472"/>
      </c:lineChart>
      <c:catAx>
        <c:axId val="1141587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582472"/>
        <c:crosses val="autoZero"/>
        <c:auto val="1"/>
        <c:lblAlgn val="ctr"/>
        <c:lblOffset val="100"/>
        <c:noMultiLvlLbl val="0"/>
      </c:catAx>
      <c:valAx>
        <c:axId val="114158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0"/>
              <c:y val="0.13432013888888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58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51354378288277"/>
          <c:y val="0.95059421296296298"/>
          <c:w val="0.57984307132427904"/>
          <c:h val="4.9405738935602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Data'!$B$62</c:f>
              <c:strCache>
                <c:ptCount val="1"/>
                <c:pt idx="0">
                  <c:v>Fertilizer Use in Agriculture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Data'!$E$62:$AK$62</c:f>
              <c:numCache>
                <c:formatCode>0</c:formatCode>
                <c:ptCount val="33"/>
                <c:pt idx="0">
                  <c:v>150.65157607191759</c:v>
                </c:pt>
                <c:pt idx="1">
                  <c:v>144.84539528291188</c:v>
                </c:pt>
                <c:pt idx="2">
                  <c:v>136.82404305899325</c:v>
                </c:pt>
                <c:pt idx="3">
                  <c:v>139.66966924715848</c:v>
                </c:pt>
                <c:pt idx="4">
                  <c:v>142.28380027971761</c:v>
                </c:pt>
                <c:pt idx="5">
                  <c:v>138.53169874821921</c:v>
                </c:pt>
                <c:pt idx="6">
                  <c:v>145.16706798986195</c:v>
                </c:pt>
                <c:pt idx="7">
                  <c:v>141.62197976435166</c:v>
                </c:pt>
                <c:pt idx="8">
                  <c:v>143.66822846686705</c:v>
                </c:pt>
                <c:pt idx="9">
                  <c:v>148.15331086734156</c:v>
                </c:pt>
                <c:pt idx="10">
                  <c:v>145.99819797798327</c:v>
                </c:pt>
                <c:pt idx="11">
                  <c:v>144.73029395188487</c:v>
                </c:pt>
                <c:pt idx="12">
                  <c:v>136.67613463321482</c:v>
                </c:pt>
                <c:pt idx="13">
                  <c:v>134.49600298694901</c:v>
                </c:pt>
                <c:pt idx="14">
                  <c:v>132.12666477594615</c:v>
                </c:pt>
                <c:pt idx="15">
                  <c:v>130.21347427448845</c:v>
                </c:pt>
                <c:pt idx="16">
                  <c:v>145.18695847349022</c:v>
                </c:pt>
                <c:pt idx="17">
                  <c:v>153.63800975912619</c:v>
                </c:pt>
                <c:pt idx="18">
                  <c:v>164.65656519593512</c:v>
                </c:pt>
                <c:pt idx="19">
                  <c:v>147.63229974037083</c:v>
                </c:pt>
                <c:pt idx="20">
                  <c:v>138.8366423339495</c:v>
                </c:pt>
                <c:pt idx="21">
                  <c:v>137.05421854390431</c:v>
                </c:pt>
                <c:pt idx="22">
                  <c:v>143.68691612389819</c:v>
                </c:pt>
                <c:pt idx="23">
                  <c:v>139.27900495240516</c:v>
                </c:pt>
                <c:pt idx="24">
                  <c:v>158.05580773990403</c:v>
                </c:pt>
                <c:pt idx="25">
                  <c:v>143.40205884288787</c:v>
                </c:pt>
                <c:pt idx="26">
                  <c:v>139.99787175113602</c:v>
                </c:pt>
                <c:pt idx="27">
                  <c:v>150.06882814539395</c:v>
                </c:pt>
                <c:pt idx="28">
                  <c:v>140.77384489567012</c:v>
                </c:pt>
                <c:pt idx="29">
                  <c:v>135.00350753763041</c:v>
                </c:pt>
                <c:pt idx="30">
                  <c:v>140.53865601869478</c:v>
                </c:pt>
                <c:pt idx="31">
                  <c:v>144.83767737069383</c:v>
                </c:pt>
                <c:pt idx="32">
                  <c:v>136.28053247618902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D2C2-460A-9F1B-11EAE6395CC5}"/>
            </c:ext>
          </c:extLst>
        </c:ser>
        <c:ser>
          <c:idx val="2"/>
          <c:order val="1"/>
          <c:tx>
            <c:strRef>
              <c:f>'Talnagögn | Numerical Data'!$B$63</c:f>
              <c:strCache>
                <c:ptCount val="1"/>
                <c:pt idx="0">
                  <c:v>Cattle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Data'!$E$63:$AK$63</c:f>
              <c:numCache>
                <c:formatCode>0</c:formatCode>
                <c:ptCount val="33"/>
                <c:pt idx="0">
                  <c:v>192.34187398457098</c:v>
                </c:pt>
                <c:pt idx="1">
                  <c:v>195.31765115897969</c:v>
                </c:pt>
                <c:pt idx="2">
                  <c:v>197.19559740806235</c:v>
                </c:pt>
                <c:pt idx="3">
                  <c:v>192.4563354079325</c:v>
                </c:pt>
                <c:pt idx="4">
                  <c:v>188.24152016992971</c:v>
                </c:pt>
                <c:pt idx="5">
                  <c:v>188.57483460113258</c:v>
                </c:pt>
                <c:pt idx="6">
                  <c:v>190.90444909464222</c:v>
                </c:pt>
                <c:pt idx="7">
                  <c:v>181.247552798725</c:v>
                </c:pt>
                <c:pt idx="8">
                  <c:v>183.71622293460467</c:v>
                </c:pt>
                <c:pt idx="9">
                  <c:v>179.21623115148884</c:v>
                </c:pt>
                <c:pt idx="10">
                  <c:v>173.9449837040724</c:v>
                </c:pt>
                <c:pt idx="11">
                  <c:v>170.39044901013355</c:v>
                </c:pt>
                <c:pt idx="12">
                  <c:v>164.24614240226947</c:v>
                </c:pt>
                <c:pt idx="13">
                  <c:v>160.31778640928718</c:v>
                </c:pt>
                <c:pt idx="14">
                  <c:v>156.6538241728075</c:v>
                </c:pt>
                <c:pt idx="15">
                  <c:v>158.14725800532102</c:v>
                </c:pt>
                <c:pt idx="16">
                  <c:v>165.55317003946203</c:v>
                </c:pt>
                <c:pt idx="17">
                  <c:v>171.72017846788845</c:v>
                </c:pt>
                <c:pt idx="18">
                  <c:v>174.84871732933399</c:v>
                </c:pt>
                <c:pt idx="19">
                  <c:v>177.19526949045934</c:v>
                </c:pt>
                <c:pt idx="20">
                  <c:v>172.57789655256499</c:v>
                </c:pt>
                <c:pt idx="21">
                  <c:v>171.97318731151731</c:v>
                </c:pt>
                <c:pt idx="22">
                  <c:v>164.43664539933278</c:v>
                </c:pt>
                <c:pt idx="23">
                  <c:v>160.43567427365761</c:v>
                </c:pt>
                <c:pt idx="24">
                  <c:v>173.48474360955424</c:v>
                </c:pt>
                <c:pt idx="25">
                  <c:v>183.57759997233285</c:v>
                </c:pt>
                <c:pt idx="26">
                  <c:v>185.17846537887112</c:v>
                </c:pt>
                <c:pt idx="27">
                  <c:v>185.12903520936717</c:v>
                </c:pt>
                <c:pt idx="28">
                  <c:v>185.80655718420169</c:v>
                </c:pt>
                <c:pt idx="29">
                  <c:v>186.32374303836005</c:v>
                </c:pt>
                <c:pt idx="30">
                  <c:v>184.94889458130169</c:v>
                </c:pt>
                <c:pt idx="31">
                  <c:v>186.31299816765781</c:v>
                </c:pt>
                <c:pt idx="32">
                  <c:v>185.06556443028032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D2C2-460A-9F1B-11EAE6395CC5}"/>
            </c:ext>
          </c:extLst>
        </c:ser>
        <c:ser>
          <c:idx val="6"/>
          <c:order val="2"/>
          <c:tx>
            <c:strRef>
              <c:f>'Talnagögn | Numerical Data'!$B$67</c:f>
              <c:strCache>
                <c:ptCount val="1"/>
                <c:pt idx="0">
                  <c:v>Sheep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Data'!$E$67:$AK$67</c:f>
              <c:numCache>
                <c:formatCode>0</c:formatCode>
                <c:ptCount val="33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>
                  <c:v>192.60576126998507</c:v>
                </c:pt>
                <c:pt idx="13">
                  <c:v>189.75797330209153</c:v>
                </c:pt>
                <c:pt idx="14">
                  <c:v>185.93829643309422</c:v>
                </c:pt>
                <c:pt idx="15">
                  <c:v>185.22702706761959</c:v>
                </c:pt>
                <c:pt idx="16">
                  <c:v>186.30783275376959</c:v>
                </c:pt>
                <c:pt idx="17">
                  <c:v>187.03614470297396</c:v>
                </c:pt>
                <c:pt idx="18">
                  <c:v>188.60458574825802</c:v>
                </c:pt>
                <c:pt idx="19">
                  <c:v>193.63472041831696</c:v>
                </c:pt>
                <c:pt idx="20">
                  <c:v>197.40664765272646</c:v>
                </c:pt>
                <c:pt idx="21">
                  <c:v>194.82778827683521</c:v>
                </c:pt>
                <c:pt idx="22">
                  <c:v>193.30521989457438</c:v>
                </c:pt>
                <c:pt idx="23">
                  <c:v>189.30405596918726</c:v>
                </c:pt>
                <c:pt idx="24">
                  <c:v>196.84053163595348</c:v>
                </c:pt>
                <c:pt idx="25">
                  <c:v>191.05446482079472</c:v>
                </c:pt>
                <c:pt idx="26">
                  <c:v>191.65988004740157</c:v>
                </c:pt>
                <c:pt idx="27">
                  <c:v>183.8378992024337</c:v>
                </c:pt>
                <c:pt idx="28">
                  <c:v>174.71877501209048</c:v>
                </c:pt>
                <c:pt idx="29">
                  <c:v>161.73279914807543</c:v>
                </c:pt>
                <c:pt idx="30">
                  <c:v>155.89563239855758</c:v>
                </c:pt>
                <c:pt idx="31">
                  <c:v>155.45823889709595</c:v>
                </c:pt>
                <c:pt idx="32">
                  <c:v>148.78698071091986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D2C2-460A-9F1B-11EAE6395CC5}"/>
            </c:ext>
          </c:extLst>
        </c:ser>
        <c:ser>
          <c:idx val="10"/>
          <c:order val="3"/>
          <c:tx>
            <c:strRef>
              <c:f>'Talnagögn | Numerical Data'!$B$71</c:f>
              <c:strCache>
                <c:ptCount val="1"/>
                <c:pt idx="0">
                  <c:v>Horses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Data'!$E$71:$AK$71</c:f>
              <c:numCache>
                <c:formatCode>0</c:formatCode>
                <c:ptCount val="33"/>
                <c:pt idx="0">
                  <c:v>40.999577818394044</c:v>
                </c:pt>
                <c:pt idx="1">
                  <c:v>42.122793744912627</c:v>
                </c:pt>
                <c:pt idx="2">
                  <c:v>42.745594614116392</c:v>
                </c:pt>
                <c:pt idx="3">
                  <c:v>43.625510058423679</c:v>
                </c:pt>
                <c:pt idx="4">
                  <c:v>44.591312117356097</c:v>
                </c:pt>
                <c:pt idx="5">
                  <c:v>44.507564254119409</c:v>
                </c:pt>
                <c:pt idx="6">
                  <c:v>45.637846074137165</c:v>
                </c:pt>
                <c:pt idx="7">
                  <c:v>45.230436302850379</c:v>
                </c:pt>
                <c:pt idx="8">
                  <c:v>45.058247232079964</c:v>
                </c:pt>
                <c:pt idx="9">
                  <c:v>44.0808800488389</c:v>
                </c:pt>
                <c:pt idx="10">
                  <c:v>41.990567000461979</c:v>
                </c:pt>
                <c:pt idx="11">
                  <c:v>42.128889587094534</c:v>
                </c:pt>
                <c:pt idx="12">
                  <c:v>40.365719083598094</c:v>
                </c:pt>
                <c:pt idx="13">
                  <c:v>40.775187995779952</c:v>
                </c:pt>
                <c:pt idx="14">
                  <c:v>41.183796663846337</c:v>
                </c:pt>
                <c:pt idx="15">
                  <c:v>42.568402161044887</c:v>
                </c:pt>
                <c:pt idx="16">
                  <c:v>43.021277655076645</c:v>
                </c:pt>
                <c:pt idx="17">
                  <c:v>43.698202099356671</c:v>
                </c:pt>
                <c:pt idx="18">
                  <c:v>44.218639081964056</c:v>
                </c:pt>
                <c:pt idx="19">
                  <c:v>43.8479434745419</c:v>
                </c:pt>
                <c:pt idx="20">
                  <c:v>43.77355086601699</c:v>
                </c:pt>
                <c:pt idx="21">
                  <c:v>44.388229449969558</c:v>
                </c:pt>
                <c:pt idx="22">
                  <c:v>43.960943457100385</c:v>
                </c:pt>
                <c:pt idx="23">
                  <c:v>42.608823459324483</c:v>
                </c:pt>
                <c:pt idx="24">
                  <c:v>44.253902789951837</c:v>
                </c:pt>
                <c:pt idx="25">
                  <c:v>44.081195025530043</c:v>
                </c:pt>
                <c:pt idx="26">
                  <c:v>44.016429613871871</c:v>
                </c:pt>
                <c:pt idx="27">
                  <c:v>42.887579851022821</c:v>
                </c:pt>
                <c:pt idx="28">
                  <c:v>38.555304054227427</c:v>
                </c:pt>
                <c:pt idx="29">
                  <c:v>40.126831086936534</c:v>
                </c:pt>
                <c:pt idx="30">
                  <c:v>40.752669485907099</c:v>
                </c:pt>
                <c:pt idx="31">
                  <c:v>39.156599770885414</c:v>
                </c:pt>
                <c:pt idx="32">
                  <c:v>38.902992053655503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D2C2-460A-9F1B-11EAE6395CC5}"/>
            </c:ext>
          </c:extLst>
        </c:ser>
        <c:ser>
          <c:idx val="14"/>
          <c:order val="4"/>
          <c:tx>
            <c:strRef>
              <c:f>'Talnagögn | Numerical Data'!$B$75</c:f>
              <c:strCache>
                <c:ptCount val="1"/>
                <c:pt idx="0">
                  <c:v>Cultivation of Organic Soils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Data'!$E$75:$AK$75</c:f>
              <c:numCache>
                <c:formatCode>0</c:formatCode>
                <c:ptCount val="33"/>
                <c:pt idx="0">
                  <c:v>45.367694874883355</c:v>
                </c:pt>
                <c:pt idx="1">
                  <c:v>48.199724467717019</c:v>
                </c:pt>
                <c:pt idx="2">
                  <c:v>50.175068785593403</c:v>
                </c:pt>
                <c:pt idx="3">
                  <c:v>51.208932060960983</c:v>
                </c:pt>
                <c:pt idx="4">
                  <c:v>53.009246390096123</c:v>
                </c:pt>
                <c:pt idx="5">
                  <c:v>54.058139592749285</c:v>
                </c:pt>
                <c:pt idx="6">
                  <c:v>55.332892742362226</c:v>
                </c:pt>
                <c:pt idx="7">
                  <c:v>56.025451392072419</c:v>
                </c:pt>
                <c:pt idx="8">
                  <c:v>57.728148426454162</c:v>
                </c:pt>
                <c:pt idx="9">
                  <c:v>58.017883365634539</c:v>
                </c:pt>
                <c:pt idx="10">
                  <c:v>58.734724089034877</c:v>
                </c:pt>
                <c:pt idx="11">
                  <c:v>58.873992245561467</c:v>
                </c:pt>
                <c:pt idx="12">
                  <c:v>59.804192191822445</c:v>
                </c:pt>
                <c:pt idx="13">
                  <c:v>60.76357461590991</c:v>
                </c:pt>
                <c:pt idx="14">
                  <c:v>62.873742415359708</c:v>
                </c:pt>
                <c:pt idx="15">
                  <c:v>63.916219833258729</c:v>
                </c:pt>
                <c:pt idx="16">
                  <c:v>63.969664115376744</c:v>
                </c:pt>
                <c:pt idx="17">
                  <c:v>64.278060735731131</c:v>
                </c:pt>
                <c:pt idx="18">
                  <c:v>64.584096749523951</c:v>
                </c:pt>
                <c:pt idx="19">
                  <c:v>64.870832181678125</c:v>
                </c:pt>
                <c:pt idx="20">
                  <c:v>65.037687829009116</c:v>
                </c:pt>
                <c:pt idx="21">
                  <c:v>65.205012268405611</c:v>
                </c:pt>
                <c:pt idx="22">
                  <c:v>65.376654576293731</c:v>
                </c:pt>
                <c:pt idx="23">
                  <c:v>65.6882619138389</c:v>
                </c:pt>
                <c:pt idx="24">
                  <c:v>65.869484348624383</c:v>
                </c:pt>
                <c:pt idx="25">
                  <c:v>66.07149403600036</c:v>
                </c:pt>
                <c:pt idx="26">
                  <c:v>66.253362700839077</c:v>
                </c:pt>
                <c:pt idx="27">
                  <c:v>66.520160189919906</c:v>
                </c:pt>
                <c:pt idx="28">
                  <c:v>66.862802549312605</c:v>
                </c:pt>
                <c:pt idx="29">
                  <c:v>67.211236653193438</c:v>
                </c:pt>
                <c:pt idx="30">
                  <c:v>67.621891608214455</c:v>
                </c:pt>
                <c:pt idx="31">
                  <c:v>67.95277320072266</c:v>
                </c:pt>
                <c:pt idx="32">
                  <c:v>68.391495472487065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D2C2-460A-9F1B-11EAE6395CC5}"/>
            </c:ext>
          </c:extLst>
        </c:ser>
        <c:ser>
          <c:idx val="1"/>
          <c:order val="5"/>
          <c:tx>
            <c:strRef>
              <c:f>'Talnagögn | Numerical Data'!$B$76</c:f>
              <c:strCache>
                <c:ptCount val="1"/>
                <c:pt idx="0">
                  <c:v>Other Emissions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Data'!$E$61:$AK$61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Data'!$E$76:$AK$76</c:f>
              <c:numCache>
                <c:formatCode>0</c:formatCode>
                <c:ptCount val="33"/>
                <c:pt idx="0">
                  <c:v>32.872027461231369</c:v>
                </c:pt>
                <c:pt idx="1">
                  <c:v>29.15913198115129</c:v>
                </c:pt>
                <c:pt idx="2">
                  <c:v>21.990359703872855</c:v>
                </c:pt>
                <c:pt idx="3">
                  <c:v>22.623933950872015</c:v>
                </c:pt>
                <c:pt idx="4">
                  <c:v>21.496812359092019</c:v>
                </c:pt>
                <c:pt idx="5">
                  <c:v>21.057612160584199</c:v>
                </c:pt>
                <c:pt idx="6">
                  <c:v>21.289400987856652</c:v>
                </c:pt>
                <c:pt idx="7">
                  <c:v>20.899853351895672</c:v>
                </c:pt>
                <c:pt idx="8">
                  <c:v>22.474483644569773</c:v>
                </c:pt>
                <c:pt idx="9">
                  <c:v>21.803483128105086</c:v>
                </c:pt>
                <c:pt idx="10">
                  <c:v>24.671074133013803</c:v>
                </c:pt>
                <c:pt idx="11">
                  <c:v>23.207356051887132</c:v>
                </c:pt>
                <c:pt idx="12">
                  <c:v>23.475676813264045</c:v>
                </c:pt>
                <c:pt idx="13">
                  <c:v>23.298536835492996</c:v>
                </c:pt>
                <c:pt idx="14">
                  <c:v>22.608683431348823</c:v>
                </c:pt>
                <c:pt idx="15">
                  <c:v>23.771675945483139</c:v>
                </c:pt>
                <c:pt idx="16">
                  <c:v>25.83816597526436</c:v>
                </c:pt>
                <c:pt idx="17">
                  <c:v>26.310984753616594</c:v>
                </c:pt>
                <c:pt idx="18">
                  <c:v>26.232651343744919</c:v>
                </c:pt>
                <c:pt idx="19">
                  <c:v>26.311924704076318</c:v>
                </c:pt>
                <c:pt idx="20">
                  <c:v>21.997958697699005</c:v>
                </c:pt>
                <c:pt idx="21">
                  <c:v>24.23916448815794</c:v>
                </c:pt>
                <c:pt idx="22">
                  <c:v>21.800254493542752</c:v>
                </c:pt>
                <c:pt idx="23">
                  <c:v>19.625046234891101</c:v>
                </c:pt>
                <c:pt idx="24">
                  <c:v>22.588570353241948</c:v>
                </c:pt>
                <c:pt idx="25">
                  <c:v>22.144172373076003</c:v>
                </c:pt>
                <c:pt idx="26">
                  <c:v>23.137509738675931</c:v>
                </c:pt>
                <c:pt idx="27">
                  <c:v>22.635341168416858</c:v>
                </c:pt>
                <c:pt idx="28">
                  <c:v>21.580071091707168</c:v>
                </c:pt>
                <c:pt idx="29">
                  <c:v>20.507502338302402</c:v>
                </c:pt>
                <c:pt idx="30">
                  <c:v>19.725902056194286</c:v>
                </c:pt>
                <c:pt idx="31">
                  <c:v>19.028246884554051</c:v>
                </c:pt>
                <c:pt idx="32">
                  <c:v>18.836249342069891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C2-460A-9F1B-11EAE639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038936"/>
        <c:axId val="1142935720"/>
      </c:lineChart>
      <c:catAx>
        <c:axId val="1082038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35720"/>
        <c:crosses val="autoZero"/>
        <c:auto val="1"/>
        <c:lblAlgn val="ctr"/>
        <c:lblOffset val="100"/>
        <c:noMultiLvlLbl val="0"/>
      </c:catAx>
      <c:valAx>
        <c:axId val="11429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3.3072916666666667E-3"/>
              <c:y val="9.6131944444444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0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059421296296298"/>
          <c:w val="1"/>
          <c:h val="4.940578703703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D3-4330-A88E-32BDB9BA4D8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D3-4330-A88E-32BDB9BA4D8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D3-4330-A88E-32BDB9BA4D8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D3-4330-A88E-32BDB9BA4D87}"/>
              </c:ext>
            </c:extLst>
          </c:dPt>
          <c:cat>
            <c:strRef>
              <c:f>'Losun | Emissions'!$Z$506:$Z$510</c:f>
              <c:strCache>
                <c:ptCount val="5"/>
                <c:pt idx="0">
                  <c:v>Forest land</c:v>
                </c:pt>
                <c:pt idx="1">
                  <c:v>Cropland</c:v>
                </c:pt>
                <c:pt idx="2">
                  <c:v>Grassland</c:v>
                </c:pt>
                <c:pt idx="3">
                  <c:v>Wetlands</c:v>
                </c:pt>
                <c:pt idx="4">
                  <c:v>Other Emissions</c:v>
                </c:pt>
              </c:strCache>
            </c:strRef>
          </c:cat>
          <c:val>
            <c:numRef>
              <c:f>'Losun | Emissions'!$B$506:$B$510</c:f>
              <c:numCache>
                <c:formatCode>0</c:formatCode>
                <c:ptCount val="5"/>
                <c:pt idx="0">
                  <c:v>-505.44650890364835</c:v>
                </c:pt>
                <c:pt idx="1">
                  <c:v>1437.3311790413859</c:v>
                </c:pt>
                <c:pt idx="2">
                  <c:v>5971.2075032824032</c:v>
                </c:pt>
                <c:pt idx="3">
                  <c:v>845.18894352076757</c:v>
                </c:pt>
                <c:pt idx="4" formatCode="0.0">
                  <c:v>8.7449943041056031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D3-4330-A88E-32BDB9BA4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1199688"/>
        <c:axId val="14412007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'Losun | Emissions'!$Z$506:$Z$510</c15:sqref>
                        </c15:formulaRef>
                      </c:ext>
                    </c:extLst>
                    <c:strCache>
                      <c:ptCount val="5"/>
                      <c:pt idx="0">
                        <c:v>Forest land</c:v>
                      </c:pt>
                      <c:pt idx="1">
                        <c:v>Cropland</c:v>
                      </c:pt>
                      <c:pt idx="2">
                        <c:v>Grassland</c:v>
                      </c:pt>
                      <c:pt idx="3">
                        <c:v>Wetlands</c:v>
                      </c:pt>
                      <c:pt idx="4">
                        <c:v>Other Emissions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'Losun | Emissions'!$C$506:$C$510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9D3-4330-A88E-32BDB9BA4D87}"/>
                  </c:ext>
                </c:extLst>
              </c15:ser>
            </c15:filteredBarSeries>
          </c:ext>
        </c:extLst>
      </c:barChart>
      <c:catAx>
        <c:axId val="1441199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200768"/>
        <c:crosses val="autoZero"/>
        <c:auto val="1"/>
        <c:lblAlgn val="ctr"/>
        <c:lblOffset val="100"/>
        <c:noMultiLvlLbl val="0"/>
      </c:catAx>
      <c:valAx>
        <c:axId val="144120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19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Skóglendi</c:v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Data'!$E$79:$AK$79</c:f>
              <c:numCache>
                <c:formatCode>0</c:formatCode>
                <c:ptCount val="33"/>
                <c:pt idx="0">
                  <c:v>-29.433074002552868</c:v>
                </c:pt>
                <c:pt idx="1">
                  <c:v>-30.652134723539461</c:v>
                </c:pt>
                <c:pt idx="2">
                  <c:v>-35.285335928894199</c:v>
                </c:pt>
                <c:pt idx="3">
                  <c:v>-40.397431341740941</c:v>
                </c:pt>
                <c:pt idx="4">
                  <c:v>-43.410334305914247</c:v>
                </c:pt>
                <c:pt idx="5">
                  <c:v>-53.008094449540813</c:v>
                </c:pt>
                <c:pt idx="6">
                  <c:v>-57.169796013024659</c:v>
                </c:pt>
                <c:pt idx="7">
                  <c:v>-64.324676021122812</c:v>
                </c:pt>
                <c:pt idx="8">
                  <c:v>-72.564012803543619</c:v>
                </c:pt>
                <c:pt idx="9">
                  <c:v>-78.839469234152133</c:v>
                </c:pt>
                <c:pt idx="10">
                  <c:v>-89.788479391195708</c:v>
                </c:pt>
                <c:pt idx="11">
                  <c:v>-95.359435843827328</c:v>
                </c:pt>
                <c:pt idx="12">
                  <c:v>-104.35149371275713</c:v>
                </c:pt>
                <c:pt idx="13">
                  <c:v>-114.9504775149846</c:v>
                </c:pt>
                <c:pt idx="14">
                  <c:v>-121.29509516041946</c:v>
                </c:pt>
                <c:pt idx="15">
                  <c:v>-140.43493512677301</c:v>
                </c:pt>
                <c:pt idx="16">
                  <c:v>-147.04711815079548</c:v>
                </c:pt>
                <c:pt idx="17">
                  <c:v>-264.70538743421685</c:v>
                </c:pt>
                <c:pt idx="18">
                  <c:v>-268.4834503660727</c:v>
                </c:pt>
                <c:pt idx="19">
                  <c:v>-281.24079191955349</c:v>
                </c:pt>
                <c:pt idx="20">
                  <c:v>-304.0300090648667</c:v>
                </c:pt>
                <c:pt idx="21">
                  <c:v>-331.19914807645483</c:v>
                </c:pt>
                <c:pt idx="22">
                  <c:v>-342.18526714716756</c:v>
                </c:pt>
                <c:pt idx="23">
                  <c:v>-359.89311935679069</c:v>
                </c:pt>
                <c:pt idx="24">
                  <c:v>-383.37873811819355</c:v>
                </c:pt>
                <c:pt idx="25">
                  <c:v>-408.37654035777763</c:v>
                </c:pt>
                <c:pt idx="26">
                  <c:v>-432.4409672710633</c:v>
                </c:pt>
                <c:pt idx="27">
                  <c:v>-470.3433401124887</c:v>
                </c:pt>
                <c:pt idx="28">
                  <c:v>-499.64259367922585</c:v>
                </c:pt>
                <c:pt idx="29">
                  <c:v>-501.14654964259813</c:v>
                </c:pt>
                <c:pt idx="30">
                  <c:v>-504.66601615086648</c:v>
                </c:pt>
                <c:pt idx="31">
                  <c:v>-505.08568940472725</c:v>
                </c:pt>
                <c:pt idx="32">
                  <c:v>-505.44650890364835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F7-40A9-B99D-97FCFAC7736D}"/>
            </c:ext>
          </c:extLst>
        </c:ser>
        <c:ser>
          <c:idx val="1"/>
          <c:order val="1"/>
          <c:tx>
            <c:v>Ræktað land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Data'!$E$80:$AK$80</c:f>
              <c:numCache>
                <c:formatCode>0</c:formatCode>
                <c:ptCount val="33"/>
                <c:pt idx="0">
                  <c:v>1185.9153085231078</c:v>
                </c:pt>
                <c:pt idx="1">
                  <c:v>1187.2638854286588</c:v>
                </c:pt>
                <c:pt idx="2">
                  <c:v>1188.3955354836153</c:v>
                </c:pt>
                <c:pt idx="3">
                  <c:v>1189.6363628205768</c:v>
                </c:pt>
                <c:pt idx="4">
                  <c:v>1190.9021547822979</c:v>
                </c:pt>
                <c:pt idx="5">
                  <c:v>1192.2113485391526</c:v>
                </c:pt>
                <c:pt idx="6">
                  <c:v>1193.6596624000622</c:v>
                </c:pt>
                <c:pt idx="7">
                  <c:v>1194.8628299541294</c:v>
                </c:pt>
                <c:pt idx="8">
                  <c:v>1196.4526903818555</c:v>
                </c:pt>
                <c:pt idx="9">
                  <c:v>1197.7368910493774</c:v>
                </c:pt>
                <c:pt idx="10">
                  <c:v>1199.5475007222919</c:v>
                </c:pt>
                <c:pt idx="11">
                  <c:v>1201.0851962263291</c:v>
                </c:pt>
                <c:pt idx="12">
                  <c:v>1202.8667672852812</c:v>
                </c:pt>
                <c:pt idx="13">
                  <c:v>1204.5578665820744</c:v>
                </c:pt>
                <c:pt idx="14">
                  <c:v>1206.6086600154526</c:v>
                </c:pt>
                <c:pt idx="15">
                  <c:v>1208.3947690731713</c:v>
                </c:pt>
                <c:pt idx="16">
                  <c:v>1210.4524804476725</c:v>
                </c:pt>
                <c:pt idx="17">
                  <c:v>1212.6005150841872</c:v>
                </c:pt>
                <c:pt idx="18">
                  <c:v>1214.8710182421546</c:v>
                </c:pt>
                <c:pt idx="19">
                  <c:v>1267.7549687539338</c:v>
                </c:pt>
                <c:pt idx="20">
                  <c:v>1280.8351508251508</c:v>
                </c:pt>
                <c:pt idx="21">
                  <c:v>1293.9090162133464</c:v>
                </c:pt>
                <c:pt idx="22">
                  <c:v>1306.9766631142954</c:v>
                </c:pt>
                <c:pt idx="23">
                  <c:v>1320.0381874516931</c:v>
                </c:pt>
                <c:pt idx="24">
                  <c:v>1333.0936829466984</c:v>
                </c:pt>
                <c:pt idx="25">
                  <c:v>1346.2489511848655</c:v>
                </c:pt>
                <c:pt idx="26">
                  <c:v>1358.9731850138696</c:v>
                </c:pt>
                <c:pt idx="27">
                  <c:v>1372.2256409563267</c:v>
                </c:pt>
                <c:pt idx="28">
                  <c:v>1385.2571775152815</c:v>
                </c:pt>
                <c:pt idx="29">
                  <c:v>1398.2838620734381</c:v>
                </c:pt>
                <c:pt idx="30">
                  <c:v>1411.3501918010229</c:v>
                </c:pt>
                <c:pt idx="31">
                  <c:v>1424.3207836588861</c:v>
                </c:pt>
                <c:pt idx="32">
                  <c:v>1437.3311790413859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7-40A9-B99D-97FCFAC7736D}"/>
            </c:ext>
          </c:extLst>
        </c:ser>
        <c:ser>
          <c:idx val="2"/>
          <c:order val="2"/>
          <c:tx>
            <c:strRef>
              <c:f>'Talnagögn | Numerical Data'!$A$81</c:f>
              <c:strCache>
                <c:ptCount val="1"/>
                <c:pt idx="0">
                  <c:v>Mólendi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Data'!$E$81:$AK$81</c:f>
              <c:numCache>
                <c:formatCode>0</c:formatCode>
                <c:ptCount val="33"/>
                <c:pt idx="0">
                  <c:v>5707.4645784695613</c:v>
                </c:pt>
                <c:pt idx="1">
                  <c:v>5702.9471086305011</c:v>
                </c:pt>
                <c:pt idx="2">
                  <c:v>5696.677136931341</c:v>
                </c:pt>
                <c:pt idx="3">
                  <c:v>5709.9367012327129</c:v>
                </c:pt>
                <c:pt idx="4">
                  <c:v>5702.9985592146331</c:v>
                </c:pt>
                <c:pt idx="5">
                  <c:v>5697.5481749522596</c:v>
                </c:pt>
                <c:pt idx="6">
                  <c:v>5690.2992743954783</c:v>
                </c:pt>
                <c:pt idx="7">
                  <c:v>5691.7771121659143</c:v>
                </c:pt>
                <c:pt idx="8">
                  <c:v>5700.3875150939048</c:v>
                </c:pt>
                <c:pt idx="9">
                  <c:v>5713.3791458854685</c:v>
                </c:pt>
                <c:pt idx="10">
                  <c:v>5738.7963107655823</c:v>
                </c:pt>
                <c:pt idx="11">
                  <c:v>5754.478669500214</c:v>
                </c:pt>
                <c:pt idx="12">
                  <c:v>5780.3661201422356</c:v>
                </c:pt>
                <c:pt idx="13">
                  <c:v>5787.537545493652</c:v>
                </c:pt>
                <c:pt idx="14">
                  <c:v>5792.4837034415532</c:v>
                </c:pt>
                <c:pt idx="15">
                  <c:v>5810.9504489010933</c:v>
                </c:pt>
                <c:pt idx="16">
                  <c:v>5866.9928323330005</c:v>
                </c:pt>
                <c:pt idx="17">
                  <c:v>5889.5290257778151</c:v>
                </c:pt>
                <c:pt idx="18">
                  <c:v>5935.9917003524533</c:v>
                </c:pt>
                <c:pt idx="19">
                  <c:v>5942.4071118608981</c:v>
                </c:pt>
                <c:pt idx="20">
                  <c:v>5943.3343647697238</c:v>
                </c:pt>
                <c:pt idx="21">
                  <c:v>5944.1474813223313</c:v>
                </c:pt>
                <c:pt idx="22">
                  <c:v>5949.3586818837239</c:v>
                </c:pt>
                <c:pt idx="23">
                  <c:v>5955.7511189571142</c:v>
                </c:pt>
                <c:pt idx="24">
                  <c:v>5961.5143024292238</c:v>
                </c:pt>
                <c:pt idx="25">
                  <c:v>5965.6493359904243</c:v>
                </c:pt>
                <c:pt idx="26">
                  <c:v>5960.945596730222</c:v>
                </c:pt>
                <c:pt idx="27">
                  <c:v>5959.5827143425422</c:v>
                </c:pt>
                <c:pt idx="28">
                  <c:v>5964.2998888284837</c:v>
                </c:pt>
                <c:pt idx="29">
                  <c:v>5966.6713720220332</c:v>
                </c:pt>
                <c:pt idx="30">
                  <c:v>5968.2264825867896</c:v>
                </c:pt>
                <c:pt idx="31">
                  <c:v>5964.3119753651436</c:v>
                </c:pt>
                <c:pt idx="32">
                  <c:v>5971.2075032824032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F7-40A9-B99D-97FCFAC7736D}"/>
            </c:ext>
          </c:extLst>
        </c:ser>
        <c:ser>
          <c:idx val="3"/>
          <c:order val="3"/>
          <c:tx>
            <c:strRef>
              <c:f>'Talnagögn | Numerical Data'!$A$82</c:f>
              <c:strCache>
                <c:ptCount val="1"/>
                <c:pt idx="0">
                  <c:v>Votlendi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Data'!$E$82:$AK$82</c:f>
              <c:numCache>
                <c:formatCode>0</c:formatCode>
                <c:ptCount val="33"/>
                <c:pt idx="0">
                  <c:v>847.10673307064053</c:v>
                </c:pt>
                <c:pt idx="1">
                  <c:v>858.91383169550954</c:v>
                </c:pt>
                <c:pt idx="2">
                  <c:v>858.7056620634703</c:v>
                </c:pt>
                <c:pt idx="3">
                  <c:v>858.59210902167251</c:v>
                </c:pt>
                <c:pt idx="4">
                  <c:v>857.48343532877141</c:v>
                </c:pt>
                <c:pt idx="5">
                  <c:v>857.29942485553897</c:v>
                </c:pt>
                <c:pt idx="6">
                  <c:v>860.50006244303268</c:v>
                </c:pt>
                <c:pt idx="7">
                  <c:v>860.28156677278002</c:v>
                </c:pt>
                <c:pt idx="8">
                  <c:v>859.76088760313337</c:v>
                </c:pt>
                <c:pt idx="9">
                  <c:v>858.42350009899883</c:v>
                </c:pt>
                <c:pt idx="10">
                  <c:v>856.87805686749186</c:v>
                </c:pt>
                <c:pt idx="11">
                  <c:v>855.08021732252109</c:v>
                </c:pt>
                <c:pt idx="12">
                  <c:v>854.11209035370712</c:v>
                </c:pt>
                <c:pt idx="13">
                  <c:v>852.1696992734162</c:v>
                </c:pt>
                <c:pt idx="14">
                  <c:v>851.04537349665384</c:v>
                </c:pt>
                <c:pt idx="15">
                  <c:v>849.68383523339116</c:v>
                </c:pt>
                <c:pt idx="16">
                  <c:v>849.97758836050184</c:v>
                </c:pt>
                <c:pt idx="17">
                  <c:v>845.43894933978629</c:v>
                </c:pt>
                <c:pt idx="18">
                  <c:v>841.99300184918093</c:v>
                </c:pt>
                <c:pt idx="19">
                  <c:v>839.31760063074239</c:v>
                </c:pt>
                <c:pt idx="20">
                  <c:v>838.12914520709853</c:v>
                </c:pt>
                <c:pt idx="21">
                  <c:v>831.33985660532289</c:v>
                </c:pt>
                <c:pt idx="22">
                  <c:v>830.05977242594668</c:v>
                </c:pt>
                <c:pt idx="23">
                  <c:v>828.82289557990293</c:v>
                </c:pt>
                <c:pt idx="24">
                  <c:v>827.77128146000723</c:v>
                </c:pt>
                <c:pt idx="25">
                  <c:v>826.56496664509802</c:v>
                </c:pt>
                <c:pt idx="26">
                  <c:v>823.79420476147243</c:v>
                </c:pt>
                <c:pt idx="27">
                  <c:v>822.60847182741486</c:v>
                </c:pt>
                <c:pt idx="28">
                  <c:v>821.22550667654332</c:v>
                </c:pt>
                <c:pt idx="29">
                  <c:v>820.39341763050015</c:v>
                </c:pt>
                <c:pt idx="30">
                  <c:v>812.89315873596775</c:v>
                </c:pt>
                <c:pt idx="31">
                  <c:v>811.62043352251612</c:v>
                </c:pt>
                <c:pt idx="32">
                  <c:v>845.18894352076757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F7-40A9-B99D-97FCFAC7736D}"/>
            </c:ext>
          </c:extLst>
        </c:ser>
        <c:ser>
          <c:idx val="5"/>
          <c:order val="4"/>
          <c:tx>
            <c:strRef>
              <c:f>'Talnagögn | Numerical Data'!$A$83</c:f>
              <c:strCache>
                <c:ptCount val="1"/>
                <c:pt idx="0">
                  <c:v>Önnur losun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Data'!$E$83:$AK$83</c:f>
              <c:numCache>
                <c:formatCode>0.0</c:formatCode>
                <c:ptCount val="33"/>
                <c:pt idx="0">
                  <c:v>20.924052180471335</c:v>
                </c:pt>
                <c:pt idx="1">
                  <c:v>20.925265600151761</c:v>
                </c:pt>
                <c:pt idx="2">
                  <c:v>20.92526557940073</c:v>
                </c:pt>
                <c:pt idx="3">
                  <c:v>20.925533467730929</c:v>
                </c:pt>
                <c:pt idx="4">
                  <c:v>20.92491724206775</c:v>
                </c:pt>
                <c:pt idx="5">
                  <c:v>20.924804363783551</c:v>
                </c:pt>
                <c:pt idx="6">
                  <c:v>20.925086466421817</c:v>
                </c:pt>
                <c:pt idx="7">
                  <c:v>20.916819920658781</c:v>
                </c:pt>
                <c:pt idx="8">
                  <c:v>20.928279824757738</c:v>
                </c:pt>
                <c:pt idx="9">
                  <c:v>20.925532413486508</c:v>
                </c:pt>
                <c:pt idx="10">
                  <c:v>17.464838222829712</c:v>
                </c:pt>
                <c:pt idx="11">
                  <c:v>17.462520461143868</c:v>
                </c:pt>
                <c:pt idx="12">
                  <c:v>17.462418522137341</c:v>
                </c:pt>
                <c:pt idx="13">
                  <c:v>17.462744029565329</c:v>
                </c:pt>
                <c:pt idx="14">
                  <c:v>17.358483642184183</c:v>
                </c:pt>
                <c:pt idx="15">
                  <c:v>17.382125944473955</c:v>
                </c:pt>
                <c:pt idx="16">
                  <c:v>18.16142973078604</c:v>
                </c:pt>
                <c:pt idx="17">
                  <c:v>17.411694344452371</c:v>
                </c:pt>
                <c:pt idx="18">
                  <c:v>17.539349469620902</c:v>
                </c:pt>
                <c:pt idx="19">
                  <c:v>17.521280493796439</c:v>
                </c:pt>
                <c:pt idx="20">
                  <c:v>9.0801023115100179</c:v>
                </c:pt>
                <c:pt idx="21">
                  <c:v>9.0653173929977129</c:v>
                </c:pt>
                <c:pt idx="22">
                  <c:v>9.0674477762022434</c:v>
                </c:pt>
                <c:pt idx="23">
                  <c:v>9.0724388104590616</c:v>
                </c:pt>
                <c:pt idx="24">
                  <c:v>9.0123915990197929</c:v>
                </c:pt>
                <c:pt idx="25">
                  <c:v>9.1292397429297125</c:v>
                </c:pt>
                <c:pt idx="26">
                  <c:v>9.0552745494323972</c:v>
                </c:pt>
                <c:pt idx="27">
                  <c:v>9.0530994516020655</c:v>
                </c:pt>
                <c:pt idx="28">
                  <c:v>9.1119650300461217</c:v>
                </c:pt>
                <c:pt idx="29">
                  <c:v>9.1640015538787338</c:v>
                </c:pt>
                <c:pt idx="30">
                  <c:v>13.893948507528876</c:v>
                </c:pt>
                <c:pt idx="31">
                  <c:v>3.8693542947221431</c:v>
                </c:pt>
                <c:pt idx="32">
                  <c:v>8.7449943041056031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F7-40A9-B99D-97FCFAC77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7750560"/>
        <c:axId val="1137752720"/>
      </c:lineChart>
      <c:catAx>
        <c:axId val="113775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52720"/>
        <c:crosses val="autoZero"/>
        <c:auto val="1"/>
        <c:lblAlgn val="ctr"/>
        <c:lblOffset val="100"/>
        <c:noMultiLvlLbl val="0"/>
      </c:catAx>
      <c:valAx>
        <c:axId val="113775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layout>
            <c:manualLayout>
              <c:xMode val="edge"/>
              <c:yMode val="edge"/>
              <c:x val="1.6539042558733135E-3"/>
              <c:y val="9.6131944444444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5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19722004865011"/>
          <c:y val="0.95059421296296298"/>
          <c:w val="0.8778354959360295"/>
          <c:h val="4.940571082635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Data'!$B$79</c:f>
              <c:strCache>
                <c:ptCount val="1"/>
                <c:pt idx="0">
                  <c:v>Forest Land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Data'!$E$79:$AK$79</c:f>
              <c:numCache>
                <c:formatCode>0</c:formatCode>
                <c:ptCount val="33"/>
                <c:pt idx="0">
                  <c:v>-29.433074002552868</c:v>
                </c:pt>
                <c:pt idx="1">
                  <c:v>-30.652134723539461</c:v>
                </c:pt>
                <c:pt idx="2">
                  <c:v>-35.285335928894199</c:v>
                </c:pt>
                <c:pt idx="3">
                  <c:v>-40.397431341740941</c:v>
                </c:pt>
                <c:pt idx="4">
                  <c:v>-43.410334305914247</c:v>
                </c:pt>
                <c:pt idx="5">
                  <c:v>-53.008094449540813</c:v>
                </c:pt>
                <c:pt idx="6">
                  <c:v>-57.169796013024659</c:v>
                </c:pt>
                <c:pt idx="7">
                  <c:v>-64.324676021122812</c:v>
                </c:pt>
                <c:pt idx="8">
                  <c:v>-72.564012803543619</c:v>
                </c:pt>
                <c:pt idx="9">
                  <c:v>-78.839469234152133</c:v>
                </c:pt>
                <c:pt idx="10">
                  <c:v>-89.788479391195708</c:v>
                </c:pt>
                <c:pt idx="11">
                  <c:v>-95.359435843827328</c:v>
                </c:pt>
                <c:pt idx="12">
                  <c:v>-104.35149371275713</c:v>
                </c:pt>
                <c:pt idx="13">
                  <c:v>-114.9504775149846</c:v>
                </c:pt>
                <c:pt idx="14">
                  <c:v>-121.29509516041946</c:v>
                </c:pt>
                <c:pt idx="15">
                  <c:v>-140.43493512677301</c:v>
                </c:pt>
                <c:pt idx="16">
                  <c:v>-147.04711815079548</c:v>
                </c:pt>
                <c:pt idx="17">
                  <c:v>-264.70538743421685</c:v>
                </c:pt>
                <c:pt idx="18">
                  <c:v>-268.4834503660727</c:v>
                </c:pt>
                <c:pt idx="19">
                  <c:v>-281.24079191955349</c:v>
                </c:pt>
                <c:pt idx="20">
                  <c:v>-304.0300090648667</c:v>
                </c:pt>
                <c:pt idx="21">
                  <c:v>-331.19914807645483</c:v>
                </c:pt>
                <c:pt idx="22">
                  <c:v>-342.18526714716756</c:v>
                </c:pt>
                <c:pt idx="23">
                  <c:v>-359.89311935679069</c:v>
                </c:pt>
                <c:pt idx="24">
                  <c:v>-383.37873811819355</c:v>
                </c:pt>
                <c:pt idx="25">
                  <c:v>-408.37654035777763</c:v>
                </c:pt>
                <c:pt idx="26">
                  <c:v>-432.4409672710633</c:v>
                </c:pt>
                <c:pt idx="27">
                  <c:v>-470.3433401124887</c:v>
                </c:pt>
                <c:pt idx="28">
                  <c:v>-499.64259367922585</c:v>
                </c:pt>
                <c:pt idx="29">
                  <c:v>-501.14654964259813</c:v>
                </c:pt>
                <c:pt idx="30">
                  <c:v>-504.66601615086648</c:v>
                </c:pt>
                <c:pt idx="31">
                  <c:v>-505.08568940472725</c:v>
                </c:pt>
                <c:pt idx="32">
                  <c:v>-505.44650890364835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0-41FA-AE2C-0DA661B6CACF}"/>
            </c:ext>
          </c:extLst>
        </c:ser>
        <c:ser>
          <c:idx val="1"/>
          <c:order val="1"/>
          <c:tx>
            <c:strRef>
              <c:f>'Talnagögn | Numerical Data'!$B$80</c:f>
              <c:strCache>
                <c:ptCount val="1"/>
                <c:pt idx="0">
                  <c:v>Cropland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Data'!$E$80:$AK$80</c:f>
              <c:numCache>
                <c:formatCode>0</c:formatCode>
                <c:ptCount val="33"/>
                <c:pt idx="0">
                  <c:v>1185.9153085231078</c:v>
                </c:pt>
                <c:pt idx="1">
                  <c:v>1187.2638854286588</c:v>
                </c:pt>
                <c:pt idx="2">
                  <c:v>1188.3955354836153</c:v>
                </c:pt>
                <c:pt idx="3">
                  <c:v>1189.6363628205768</c:v>
                </c:pt>
                <c:pt idx="4">
                  <c:v>1190.9021547822979</c:v>
                </c:pt>
                <c:pt idx="5">
                  <c:v>1192.2113485391526</c:v>
                </c:pt>
                <c:pt idx="6">
                  <c:v>1193.6596624000622</c:v>
                </c:pt>
                <c:pt idx="7">
                  <c:v>1194.8628299541294</c:v>
                </c:pt>
                <c:pt idx="8">
                  <c:v>1196.4526903818555</c:v>
                </c:pt>
                <c:pt idx="9">
                  <c:v>1197.7368910493774</c:v>
                </c:pt>
                <c:pt idx="10">
                  <c:v>1199.5475007222919</c:v>
                </c:pt>
                <c:pt idx="11">
                  <c:v>1201.0851962263291</c:v>
                </c:pt>
                <c:pt idx="12">
                  <c:v>1202.8667672852812</c:v>
                </c:pt>
                <c:pt idx="13">
                  <c:v>1204.5578665820744</c:v>
                </c:pt>
                <c:pt idx="14">
                  <c:v>1206.6086600154526</c:v>
                </c:pt>
                <c:pt idx="15">
                  <c:v>1208.3947690731713</c:v>
                </c:pt>
                <c:pt idx="16">
                  <c:v>1210.4524804476725</c:v>
                </c:pt>
                <c:pt idx="17">
                  <c:v>1212.6005150841872</c:v>
                </c:pt>
                <c:pt idx="18">
                  <c:v>1214.8710182421546</c:v>
                </c:pt>
                <c:pt idx="19">
                  <c:v>1267.7549687539338</c:v>
                </c:pt>
                <c:pt idx="20">
                  <c:v>1280.8351508251508</c:v>
                </c:pt>
                <c:pt idx="21">
                  <c:v>1293.9090162133464</c:v>
                </c:pt>
                <c:pt idx="22">
                  <c:v>1306.9766631142954</c:v>
                </c:pt>
                <c:pt idx="23">
                  <c:v>1320.0381874516931</c:v>
                </c:pt>
                <c:pt idx="24">
                  <c:v>1333.0936829466984</c:v>
                </c:pt>
                <c:pt idx="25">
                  <c:v>1346.2489511848655</c:v>
                </c:pt>
                <c:pt idx="26">
                  <c:v>1358.9731850138696</c:v>
                </c:pt>
                <c:pt idx="27">
                  <c:v>1372.2256409563267</c:v>
                </c:pt>
                <c:pt idx="28">
                  <c:v>1385.2571775152815</c:v>
                </c:pt>
                <c:pt idx="29">
                  <c:v>1398.2838620734381</c:v>
                </c:pt>
                <c:pt idx="30">
                  <c:v>1411.3501918010229</c:v>
                </c:pt>
                <c:pt idx="31">
                  <c:v>1424.3207836588861</c:v>
                </c:pt>
                <c:pt idx="32">
                  <c:v>1437.3311790413859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0-41FA-AE2C-0DA661B6CACF}"/>
            </c:ext>
          </c:extLst>
        </c:ser>
        <c:ser>
          <c:idx val="2"/>
          <c:order val="2"/>
          <c:tx>
            <c:strRef>
              <c:f>'Talnagögn | Numerical Data'!$B$81</c:f>
              <c:strCache>
                <c:ptCount val="1"/>
                <c:pt idx="0">
                  <c:v>Grassland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Data'!$E$81:$AK$81</c:f>
              <c:numCache>
                <c:formatCode>0</c:formatCode>
                <c:ptCount val="33"/>
                <c:pt idx="0">
                  <c:v>5707.4645784695613</c:v>
                </c:pt>
                <c:pt idx="1">
                  <c:v>5702.9471086305011</c:v>
                </c:pt>
                <c:pt idx="2">
                  <c:v>5696.677136931341</c:v>
                </c:pt>
                <c:pt idx="3">
                  <c:v>5709.9367012327129</c:v>
                </c:pt>
                <c:pt idx="4">
                  <c:v>5702.9985592146331</c:v>
                </c:pt>
                <c:pt idx="5">
                  <c:v>5697.5481749522596</c:v>
                </c:pt>
                <c:pt idx="6">
                  <c:v>5690.2992743954783</c:v>
                </c:pt>
                <c:pt idx="7">
                  <c:v>5691.7771121659143</c:v>
                </c:pt>
                <c:pt idx="8">
                  <c:v>5700.3875150939048</c:v>
                </c:pt>
                <c:pt idx="9">
                  <c:v>5713.3791458854685</c:v>
                </c:pt>
                <c:pt idx="10">
                  <c:v>5738.7963107655823</c:v>
                </c:pt>
                <c:pt idx="11">
                  <c:v>5754.478669500214</c:v>
                </c:pt>
                <c:pt idx="12">
                  <c:v>5780.3661201422356</c:v>
                </c:pt>
                <c:pt idx="13">
                  <c:v>5787.537545493652</c:v>
                </c:pt>
                <c:pt idx="14">
                  <c:v>5792.4837034415532</c:v>
                </c:pt>
                <c:pt idx="15">
                  <c:v>5810.9504489010933</c:v>
                </c:pt>
                <c:pt idx="16">
                  <c:v>5866.9928323330005</c:v>
                </c:pt>
                <c:pt idx="17">
                  <c:v>5889.5290257778151</c:v>
                </c:pt>
                <c:pt idx="18">
                  <c:v>5935.9917003524533</c:v>
                </c:pt>
                <c:pt idx="19">
                  <c:v>5942.4071118608981</c:v>
                </c:pt>
                <c:pt idx="20">
                  <c:v>5943.3343647697238</c:v>
                </c:pt>
                <c:pt idx="21">
                  <c:v>5944.1474813223313</c:v>
                </c:pt>
                <c:pt idx="22">
                  <c:v>5949.3586818837239</c:v>
                </c:pt>
                <c:pt idx="23">
                  <c:v>5955.7511189571142</c:v>
                </c:pt>
                <c:pt idx="24">
                  <c:v>5961.5143024292238</c:v>
                </c:pt>
                <c:pt idx="25">
                  <c:v>5965.6493359904243</c:v>
                </c:pt>
                <c:pt idx="26">
                  <c:v>5960.945596730222</c:v>
                </c:pt>
                <c:pt idx="27">
                  <c:v>5959.5827143425422</c:v>
                </c:pt>
                <c:pt idx="28">
                  <c:v>5964.2998888284837</c:v>
                </c:pt>
                <c:pt idx="29">
                  <c:v>5966.6713720220332</c:v>
                </c:pt>
                <c:pt idx="30">
                  <c:v>5968.2264825867896</c:v>
                </c:pt>
                <c:pt idx="31">
                  <c:v>5964.3119753651436</c:v>
                </c:pt>
                <c:pt idx="32">
                  <c:v>5971.2075032824032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0-41FA-AE2C-0DA661B6CACF}"/>
            </c:ext>
          </c:extLst>
        </c:ser>
        <c:ser>
          <c:idx val="3"/>
          <c:order val="3"/>
          <c:tx>
            <c:strRef>
              <c:f>'Talnagögn | Numerical Data'!$B$82</c:f>
              <c:strCache>
                <c:ptCount val="1"/>
                <c:pt idx="0">
                  <c:v>Wetlands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Data'!$E$82:$AK$82</c:f>
              <c:numCache>
                <c:formatCode>0</c:formatCode>
                <c:ptCount val="33"/>
                <c:pt idx="0">
                  <c:v>847.10673307064053</c:v>
                </c:pt>
                <c:pt idx="1">
                  <c:v>858.91383169550954</c:v>
                </c:pt>
                <c:pt idx="2">
                  <c:v>858.7056620634703</c:v>
                </c:pt>
                <c:pt idx="3">
                  <c:v>858.59210902167251</c:v>
                </c:pt>
                <c:pt idx="4">
                  <c:v>857.48343532877141</c:v>
                </c:pt>
                <c:pt idx="5">
                  <c:v>857.29942485553897</c:v>
                </c:pt>
                <c:pt idx="6">
                  <c:v>860.50006244303268</c:v>
                </c:pt>
                <c:pt idx="7">
                  <c:v>860.28156677278002</c:v>
                </c:pt>
                <c:pt idx="8">
                  <c:v>859.76088760313337</c:v>
                </c:pt>
                <c:pt idx="9">
                  <c:v>858.42350009899883</c:v>
                </c:pt>
                <c:pt idx="10">
                  <c:v>856.87805686749186</c:v>
                </c:pt>
                <c:pt idx="11">
                  <c:v>855.08021732252109</c:v>
                </c:pt>
                <c:pt idx="12">
                  <c:v>854.11209035370712</c:v>
                </c:pt>
                <c:pt idx="13">
                  <c:v>852.1696992734162</c:v>
                </c:pt>
                <c:pt idx="14">
                  <c:v>851.04537349665384</c:v>
                </c:pt>
                <c:pt idx="15">
                  <c:v>849.68383523339116</c:v>
                </c:pt>
                <c:pt idx="16">
                  <c:v>849.97758836050184</c:v>
                </c:pt>
                <c:pt idx="17">
                  <c:v>845.43894933978629</c:v>
                </c:pt>
                <c:pt idx="18">
                  <c:v>841.99300184918093</c:v>
                </c:pt>
                <c:pt idx="19">
                  <c:v>839.31760063074239</c:v>
                </c:pt>
                <c:pt idx="20">
                  <c:v>838.12914520709853</c:v>
                </c:pt>
                <c:pt idx="21">
                  <c:v>831.33985660532289</c:v>
                </c:pt>
                <c:pt idx="22">
                  <c:v>830.05977242594668</c:v>
                </c:pt>
                <c:pt idx="23">
                  <c:v>828.82289557990293</c:v>
                </c:pt>
                <c:pt idx="24">
                  <c:v>827.77128146000723</c:v>
                </c:pt>
                <c:pt idx="25">
                  <c:v>826.56496664509802</c:v>
                </c:pt>
                <c:pt idx="26">
                  <c:v>823.79420476147243</c:v>
                </c:pt>
                <c:pt idx="27">
                  <c:v>822.60847182741486</c:v>
                </c:pt>
                <c:pt idx="28">
                  <c:v>821.22550667654332</c:v>
                </c:pt>
                <c:pt idx="29">
                  <c:v>820.39341763050015</c:v>
                </c:pt>
                <c:pt idx="30">
                  <c:v>812.89315873596775</c:v>
                </c:pt>
                <c:pt idx="31">
                  <c:v>811.62043352251612</c:v>
                </c:pt>
                <c:pt idx="32">
                  <c:v>845.18894352076757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40-41FA-AE2C-0DA661B6CACF}"/>
            </c:ext>
          </c:extLst>
        </c:ser>
        <c:ser>
          <c:idx val="5"/>
          <c:order val="4"/>
          <c:tx>
            <c:strRef>
              <c:f>'Talnagögn | Numerical Data'!$B$83</c:f>
              <c:strCache>
                <c:ptCount val="1"/>
                <c:pt idx="0">
                  <c:v>Other Emissions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Data'!$E$78:$AK$78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Data'!$E$83:$AK$83</c:f>
              <c:numCache>
                <c:formatCode>0.0</c:formatCode>
                <c:ptCount val="33"/>
                <c:pt idx="0">
                  <c:v>20.924052180471335</c:v>
                </c:pt>
                <c:pt idx="1">
                  <c:v>20.925265600151761</c:v>
                </c:pt>
                <c:pt idx="2">
                  <c:v>20.92526557940073</c:v>
                </c:pt>
                <c:pt idx="3">
                  <c:v>20.925533467730929</c:v>
                </c:pt>
                <c:pt idx="4">
                  <c:v>20.92491724206775</c:v>
                </c:pt>
                <c:pt idx="5">
                  <c:v>20.924804363783551</c:v>
                </c:pt>
                <c:pt idx="6">
                  <c:v>20.925086466421817</c:v>
                </c:pt>
                <c:pt idx="7">
                  <c:v>20.916819920658781</c:v>
                </c:pt>
                <c:pt idx="8">
                  <c:v>20.928279824757738</c:v>
                </c:pt>
                <c:pt idx="9">
                  <c:v>20.925532413486508</c:v>
                </c:pt>
                <c:pt idx="10">
                  <c:v>17.464838222829712</c:v>
                </c:pt>
                <c:pt idx="11">
                  <c:v>17.462520461143868</c:v>
                </c:pt>
                <c:pt idx="12">
                  <c:v>17.462418522137341</c:v>
                </c:pt>
                <c:pt idx="13">
                  <c:v>17.462744029565329</c:v>
                </c:pt>
                <c:pt idx="14">
                  <c:v>17.358483642184183</c:v>
                </c:pt>
                <c:pt idx="15">
                  <c:v>17.382125944473955</c:v>
                </c:pt>
                <c:pt idx="16">
                  <c:v>18.16142973078604</c:v>
                </c:pt>
                <c:pt idx="17">
                  <c:v>17.411694344452371</c:v>
                </c:pt>
                <c:pt idx="18">
                  <c:v>17.539349469620902</c:v>
                </c:pt>
                <c:pt idx="19">
                  <c:v>17.521280493796439</c:v>
                </c:pt>
                <c:pt idx="20">
                  <c:v>9.0801023115100179</c:v>
                </c:pt>
                <c:pt idx="21">
                  <c:v>9.0653173929977129</c:v>
                </c:pt>
                <c:pt idx="22">
                  <c:v>9.0674477762022434</c:v>
                </c:pt>
                <c:pt idx="23">
                  <c:v>9.0724388104590616</c:v>
                </c:pt>
                <c:pt idx="24">
                  <c:v>9.0123915990197929</c:v>
                </c:pt>
                <c:pt idx="25">
                  <c:v>9.1292397429297125</c:v>
                </c:pt>
                <c:pt idx="26">
                  <c:v>9.0552745494323972</c:v>
                </c:pt>
                <c:pt idx="27">
                  <c:v>9.0530994516020655</c:v>
                </c:pt>
                <c:pt idx="28">
                  <c:v>9.1119650300461217</c:v>
                </c:pt>
                <c:pt idx="29">
                  <c:v>9.1640015538787338</c:v>
                </c:pt>
                <c:pt idx="30">
                  <c:v>13.893948507528876</c:v>
                </c:pt>
                <c:pt idx="31">
                  <c:v>3.8693542947221431</c:v>
                </c:pt>
                <c:pt idx="32">
                  <c:v>8.7449943041056031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40-41FA-AE2C-0DA661B6C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7750560"/>
        <c:axId val="1137752720"/>
      </c:lineChart>
      <c:catAx>
        <c:axId val="113775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52720"/>
        <c:crosses val="autoZero"/>
        <c:auto val="1"/>
        <c:lblAlgn val="ctr"/>
        <c:lblOffset val="100"/>
        <c:noMultiLvlLbl val="0"/>
      </c:catAx>
      <c:valAx>
        <c:axId val="113775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1.6539042558733135E-3"/>
              <c:y val="9.6131944444444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5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0957460544212"/>
          <c:y val="0.95059421296296298"/>
          <c:w val="0.87319019702389233"/>
          <c:h val="4.9405745323024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latin typeface="Avenir Next LT Pro" panose="020B0504020202020204" pitchFamily="34" charset="0"/>
              </a:rPr>
              <a:t>WASTE</a:t>
            </a:r>
            <a:endParaRPr lang="is-IS" sz="1600" b="1" baseline="0">
              <a:latin typeface="Avenir Next LT Pro" panose="020B0504020202020204" pitchFamily="34" charset="0"/>
            </a:endParaRP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 baseline="0">
                <a:latin typeface="Avenir Next LT Pro" panose="020B0504020202020204" pitchFamily="34" charset="0"/>
              </a:rPr>
              <a:t>2022</a:t>
            </a:r>
            <a:endParaRPr lang="is-IS" sz="1600" b="1"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979162916682028"/>
          <c:y val="0.44418650993845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84465232854517"/>
          <c:y val="5.6979401256215097E-2"/>
          <c:w val="0.49987602389875657"/>
          <c:h val="0.8998995779908101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18-4210-AFD9-77F2201EFE47}"/>
              </c:ext>
            </c:extLst>
          </c:dPt>
          <c:dPt>
            <c:idx val="1"/>
            <c:bubble3D val="0"/>
            <c:explosion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18-4210-AFD9-77F2201EFE47}"/>
              </c:ext>
            </c:extLst>
          </c:dPt>
          <c:dPt>
            <c:idx val="2"/>
            <c:bubble3D val="0"/>
            <c:explosion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18-4210-AFD9-77F2201EFE47}"/>
              </c:ext>
            </c:extLst>
          </c:dPt>
          <c:dPt>
            <c:idx val="3"/>
            <c:bubble3D val="0"/>
            <c:explosion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18-4210-AFD9-77F2201EFE47}"/>
              </c:ext>
            </c:extLst>
          </c:dPt>
          <c:dLbls>
            <c:dLbl>
              <c:idx val="0"/>
              <c:layout>
                <c:manualLayout>
                  <c:x val="-0.1781335567290673"/>
                  <c:y val="-0.2813361603455942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1E8A04E3-4969-4CF1-88C0-DDBCA9798851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A372AC48-2A8B-439B-97AE-A7AF6FEA70D1}" type="VALU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baseline="0"/>
                      <a:t>
</a:t>
                    </a:r>
                    <a:fld id="{1CA9BCB4-59A2-4B82-8DE1-08B448C463A0}" type="PERCENTAG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410549583290864"/>
                      <c:h val="0.266679951568963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718-4210-AFD9-77F2201EFE47}"/>
                </c:ext>
              </c:extLst>
            </c:dLbl>
            <c:dLbl>
              <c:idx val="1"/>
              <c:layout>
                <c:manualLayout>
                  <c:x val="0.25490389557440368"/>
                  <c:y val="-0.3063414752487063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15A0A59B-1489-4602-9D9D-BF88A672A34B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AE79A866-19EA-4CA4-B765-C08C0575037D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sz="1100" baseline="0"/>
                      <a:t>
</a:t>
                    </a:r>
                    <a:fld id="{6011ADEE-0D4B-4549-B579-0BEC883E9457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903482985732349"/>
                      <c:h val="0.2090074119961762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718-4210-AFD9-77F2201EFE47}"/>
                </c:ext>
              </c:extLst>
            </c:dLbl>
            <c:dLbl>
              <c:idx val="2"/>
              <c:layout>
                <c:manualLayout>
                  <c:x val="0.25789509567069241"/>
                  <c:y val="3.052542629401616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213433A9-4DEC-44CA-8271-67CBD06D9573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11B5CD18-164A-4B0C-A5DB-1E43AB33E726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100" baseline="0"/>
                      <a:t>.
</a:t>
                    </a:r>
                    <a:fld id="{88BCA79A-A03D-4D54-8B5A-52A335B1C53C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27298189380906"/>
                      <c:h val="0.214969478357380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718-4210-AFD9-77F2201EFE47}"/>
                </c:ext>
              </c:extLst>
            </c:dLbl>
            <c:dLbl>
              <c:idx val="3"/>
              <c:layout>
                <c:manualLayout>
                  <c:x val="0.25123471632766792"/>
                  <c:y val="0.1661583089496517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9602CE4E-9E5F-4D84-8440-69A74FFE679D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1B3C201-429F-4B33-BA2C-81290F0F78B3}" type="VALU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-eq.</a:t>
                    </a:r>
                    <a:r>
                      <a:rPr lang="en-US" baseline="0"/>
                      <a:t>
</a:t>
                    </a:r>
                    <a:fld id="{D43D8C50-B05F-4D5A-A774-810725E2BF92}" type="PERCENTAG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79978887075441"/>
                      <c:h val="0.200289645577212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718-4210-AFD9-77F2201EF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 | Emissions'!$Z$573:$Z$576</c:f>
              <c:strCache>
                <c:ptCount val="4"/>
                <c:pt idx="0">
                  <c:v>Solid Waste Disposal on Land</c:v>
                </c:pt>
                <c:pt idx="1">
                  <c:v>Biological Treatment of Solid Waste</c:v>
                </c:pt>
                <c:pt idx="2">
                  <c:v>Incineration and Open Burning</c:v>
                </c:pt>
                <c:pt idx="3">
                  <c:v>Wastewater Treatment and Discharge</c:v>
                </c:pt>
              </c:strCache>
            </c:strRef>
          </c:cat>
          <c:val>
            <c:numRef>
              <c:f>'Talnagögn | Numerical Data'!$AK$86:$AK$89</c:f>
              <c:numCache>
                <c:formatCode>0.0</c:formatCode>
                <c:ptCount val="4"/>
                <c:pt idx="0" formatCode="0">
                  <c:v>200.23536486455632</c:v>
                </c:pt>
                <c:pt idx="1">
                  <c:v>3.9666289259999998</c:v>
                </c:pt>
                <c:pt idx="2" formatCode="0">
                  <c:v>9.6860268858472374</c:v>
                </c:pt>
                <c:pt idx="3" formatCode="0">
                  <c:v>19.710668579460169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18-4210-AFD9-77F2201EFE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8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Data'!$B$86</c:f>
              <c:strCache>
                <c:ptCount val="1"/>
                <c:pt idx="0">
                  <c:v>Solid Waste Disposal on Land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Data'!$E$86:$AK$86</c:f>
              <c:numCache>
                <c:formatCode>0</c:formatCode>
                <c:ptCount val="33"/>
                <c:pt idx="0">
                  <c:v>172.53606160573185</c:v>
                </c:pt>
                <c:pt idx="1">
                  <c:v>177.17689459972712</c:v>
                </c:pt>
                <c:pt idx="2">
                  <c:v>191.3340701827706</c:v>
                </c:pt>
                <c:pt idx="3">
                  <c:v>203.1029013543118</c:v>
                </c:pt>
                <c:pt idx="4">
                  <c:v>213.84008956675834</c:v>
                </c:pt>
                <c:pt idx="5">
                  <c:v>224.78911059949189</c:v>
                </c:pt>
                <c:pt idx="6">
                  <c:v>231.71990901291827</c:v>
                </c:pt>
                <c:pt idx="7">
                  <c:v>238.37014750314779</c:v>
                </c:pt>
                <c:pt idx="8">
                  <c:v>246.67169624115184</c:v>
                </c:pt>
                <c:pt idx="9">
                  <c:v>255.63545202624636</c:v>
                </c:pt>
                <c:pt idx="10">
                  <c:v>263.47299072845624</c:v>
                </c:pt>
                <c:pt idx="11">
                  <c:v>273.57951002849359</c:v>
                </c:pt>
                <c:pt idx="12">
                  <c:v>277.42981142363999</c:v>
                </c:pt>
                <c:pt idx="13">
                  <c:v>280.7237355032218</c:v>
                </c:pt>
                <c:pt idx="14">
                  <c:v>289.36358341001977</c:v>
                </c:pt>
                <c:pt idx="15">
                  <c:v>283.88073703295896</c:v>
                </c:pt>
                <c:pt idx="16">
                  <c:v>308.73464539352659</c:v>
                </c:pt>
                <c:pt idx="17">
                  <c:v>308.02966803621149</c:v>
                </c:pt>
                <c:pt idx="18">
                  <c:v>293.01549216116052</c:v>
                </c:pt>
                <c:pt idx="19">
                  <c:v>283.75050344880202</c:v>
                </c:pt>
                <c:pt idx="20">
                  <c:v>280.45500605778898</c:v>
                </c:pt>
                <c:pt idx="21">
                  <c:v>259.9436503224897</c:v>
                </c:pt>
                <c:pt idx="22">
                  <c:v>237.97107935754372</c:v>
                </c:pt>
                <c:pt idx="23">
                  <c:v>238.18718205726799</c:v>
                </c:pt>
                <c:pt idx="24">
                  <c:v>236.75247745728154</c:v>
                </c:pt>
                <c:pt idx="25">
                  <c:v>233.77189104799106</c:v>
                </c:pt>
                <c:pt idx="26">
                  <c:v>231.1105522629432</c:v>
                </c:pt>
                <c:pt idx="27">
                  <c:v>227.00267593434461</c:v>
                </c:pt>
                <c:pt idx="28">
                  <c:v>221.90737471462552</c:v>
                </c:pt>
                <c:pt idx="29">
                  <c:v>189.1851468877073</c:v>
                </c:pt>
                <c:pt idx="30">
                  <c:v>213.21215362771892</c:v>
                </c:pt>
                <c:pt idx="31">
                  <c:v>209.36419749056159</c:v>
                </c:pt>
                <c:pt idx="32">
                  <c:v>200.23536486455632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D-42EE-8364-A0ABF5389B64}"/>
            </c:ext>
          </c:extLst>
        </c:ser>
        <c:ser>
          <c:idx val="1"/>
          <c:order val="1"/>
          <c:tx>
            <c:strRef>
              <c:f>'Talnagögn | Numerical Data'!$B$87</c:f>
              <c:strCache>
                <c:ptCount val="1"/>
                <c:pt idx="0">
                  <c:v>Biological Treatment of Solid Waste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Data'!$E$87:$AK$87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5.6001363352000011</c:v>
                </c:pt>
                <c:pt idx="31">
                  <c:v>5.4946010899999997</c:v>
                </c:pt>
                <c:pt idx="32">
                  <c:v>3.9666289259999998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D-42EE-8364-A0ABF5389B64}"/>
            </c:ext>
          </c:extLst>
        </c:ser>
        <c:ser>
          <c:idx val="2"/>
          <c:order val="2"/>
          <c:tx>
            <c:strRef>
              <c:f>'Talnagögn | Numerical Data'!$B$88</c:f>
              <c:strCache>
                <c:ptCount val="1"/>
                <c:pt idx="0">
                  <c:v>Incineration and Open Burning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Data'!$E$88:$AK$88</c:f>
              <c:numCache>
                <c:formatCode>0</c:formatCode>
                <c:ptCount val="33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 formatCode="0.0">
                  <c:v>9.2159920304327336</c:v>
                </c:pt>
                <c:pt idx="8" formatCode="0.0">
                  <c:v>7.8716958547851945</c:v>
                </c:pt>
                <c:pt idx="9" formatCode="0.0">
                  <c:v>6.5162739195936084</c:v>
                </c:pt>
                <c:pt idx="10" formatCode="0.0">
                  <c:v>6.260771279389818</c:v>
                </c:pt>
                <c:pt idx="11" formatCode="0.0">
                  <c:v>5.7366936821994381</c:v>
                </c:pt>
                <c:pt idx="12" formatCode="0.0">
                  <c:v>5.3423629461557942</c:v>
                </c:pt>
                <c:pt idx="13" formatCode="0.0">
                  <c:v>4.6138064720172016</c:v>
                </c:pt>
                <c:pt idx="14" formatCode="0.0">
                  <c:v>6.9203627534090515</c:v>
                </c:pt>
                <c:pt idx="15" formatCode="0.0">
                  <c:v>5.5573345470239897</c:v>
                </c:pt>
                <c:pt idx="16" formatCode="0.0">
                  <c:v>5.7497759114371663</c:v>
                </c:pt>
                <c:pt idx="17" formatCode="0.0">
                  <c:v>8.7305811954460175</c:v>
                </c:pt>
                <c:pt idx="18" formatCode="0.0">
                  <c:v>7.018919753655064</c:v>
                </c:pt>
                <c:pt idx="19" formatCode="0.0">
                  <c:v>6.9010512572312743</c:v>
                </c:pt>
                <c:pt idx="20" formatCode="0.0">
                  <c:v>6.6899681626095795</c:v>
                </c:pt>
                <c:pt idx="21" formatCode="0.0">
                  <c:v>7.3850005751473908</c:v>
                </c:pt>
                <c:pt idx="22" formatCode="0.0">
                  <c:v>7.1131856831429161</c:v>
                </c:pt>
                <c:pt idx="23" formatCode="0.0">
                  <c:v>6.0870657461533337</c:v>
                </c:pt>
                <c:pt idx="24" formatCode="0.0">
                  <c:v>8.2343240362550105</c:v>
                </c:pt>
                <c:pt idx="25" formatCode="0.0">
                  <c:v>7.5686363171544144</c:v>
                </c:pt>
                <c:pt idx="26" formatCode="0.0">
                  <c:v>8.1470449380097314</c:v>
                </c:pt>
                <c:pt idx="27" formatCode="0.0">
                  <c:v>8.5611423208870931</c:v>
                </c:pt>
                <c:pt idx="28" formatCode="0.0">
                  <c:v>7.568719307270765</c:v>
                </c:pt>
                <c:pt idx="29">
                  <c:v>9.992911793489851</c:v>
                </c:pt>
                <c:pt idx="30" formatCode="0.0">
                  <c:v>6.9796963079934322</c:v>
                </c:pt>
                <c:pt idx="31" formatCode="0.0">
                  <c:v>8.1376844847120768</c:v>
                </c:pt>
                <c:pt idx="32">
                  <c:v>9.6860268858472374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D-42EE-8364-A0ABF5389B64}"/>
            </c:ext>
          </c:extLst>
        </c:ser>
        <c:ser>
          <c:idx val="3"/>
          <c:order val="3"/>
          <c:tx>
            <c:strRef>
              <c:f>'Talnagögn | Numerical Data'!$B$89</c:f>
              <c:strCache>
                <c:ptCount val="1"/>
                <c:pt idx="0">
                  <c:v>Wastewater Treatment and Discharge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Data'!$E$89:$AK$89</c:f>
              <c:numCache>
                <c:formatCode>0</c:formatCode>
                <c:ptCount val="33"/>
                <c:pt idx="0">
                  <c:v>19.345022769725226</c:v>
                </c:pt>
                <c:pt idx="1">
                  <c:v>19.372407786816499</c:v>
                </c:pt>
                <c:pt idx="2">
                  <c:v>19.162533823586301</c:v>
                </c:pt>
                <c:pt idx="3">
                  <c:v>20.335121598645546</c:v>
                </c:pt>
                <c:pt idx="4">
                  <c:v>18.991911017474912</c:v>
                </c:pt>
                <c:pt idx="5">
                  <c:v>19.626677927800159</c:v>
                </c:pt>
                <c:pt idx="6">
                  <c:v>23.109310128809675</c:v>
                </c:pt>
                <c:pt idx="7">
                  <c:v>24.331216761037272</c:v>
                </c:pt>
                <c:pt idx="8">
                  <c:v>20.161005639626456</c:v>
                </c:pt>
                <c:pt idx="9">
                  <c:v>20.630925627930559</c:v>
                </c:pt>
                <c:pt idx="10">
                  <c:v>22.422055966360361</c:v>
                </c:pt>
                <c:pt idx="11">
                  <c:v>22.483941194621941</c:v>
                </c:pt>
                <c:pt idx="12">
                  <c:v>23.581926204106207</c:v>
                </c:pt>
                <c:pt idx="13">
                  <c:v>21.953504749834952</c:v>
                </c:pt>
                <c:pt idx="14">
                  <c:v>20.01901708273153</c:v>
                </c:pt>
                <c:pt idx="15">
                  <c:v>19.222859894946588</c:v>
                </c:pt>
                <c:pt idx="16">
                  <c:v>17.246048540738183</c:v>
                </c:pt>
                <c:pt idx="17">
                  <c:v>18.081847224878516</c:v>
                </c:pt>
                <c:pt idx="18">
                  <c:v>17.178525246037921</c:v>
                </c:pt>
                <c:pt idx="19">
                  <c:v>16.357614684281028</c:v>
                </c:pt>
                <c:pt idx="20">
                  <c:v>15.85403934696785</c:v>
                </c:pt>
                <c:pt idx="21">
                  <c:v>16.703150405129684</c:v>
                </c:pt>
                <c:pt idx="22">
                  <c:v>19.178609647360446</c:v>
                </c:pt>
                <c:pt idx="23">
                  <c:v>18.626903363905377</c:v>
                </c:pt>
                <c:pt idx="24">
                  <c:v>17.050017289502296</c:v>
                </c:pt>
                <c:pt idx="25">
                  <c:v>19.492312590861292</c:v>
                </c:pt>
                <c:pt idx="26">
                  <c:v>17.564864137354594</c:v>
                </c:pt>
                <c:pt idx="27">
                  <c:v>19.03842646749834</c:v>
                </c:pt>
                <c:pt idx="28">
                  <c:v>20.024067443156682</c:v>
                </c:pt>
                <c:pt idx="29">
                  <c:v>18.654954279497762</c:v>
                </c:pt>
                <c:pt idx="30">
                  <c:v>18.301109519390586</c:v>
                </c:pt>
                <c:pt idx="31">
                  <c:v>19.680983246595957</c:v>
                </c:pt>
                <c:pt idx="32">
                  <c:v>19.710668579460169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FD-42EE-8364-A0ABF5389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402936"/>
        <c:axId val="1227403296"/>
      </c:barChart>
      <c:catAx>
        <c:axId val="122740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03296"/>
        <c:crosses val="autoZero"/>
        <c:auto val="1"/>
        <c:lblAlgn val="ctr"/>
        <c:lblOffset val="100"/>
        <c:noMultiLvlLbl val="0"/>
      </c:catAx>
      <c:valAx>
        <c:axId val="12274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4.9617127676199408E-3"/>
              <c:y val="9.61319444444444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0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Data'!$B$86</c:f>
              <c:strCache>
                <c:ptCount val="1"/>
                <c:pt idx="0">
                  <c:v>Solid Waste Disposal on Land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Data'!$E$86:$AK$86</c:f>
              <c:numCache>
                <c:formatCode>0</c:formatCode>
                <c:ptCount val="33"/>
                <c:pt idx="0">
                  <c:v>172.53606160573185</c:v>
                </c:pt>
                <c:pt idx="1">
                  <c:v>177.17689459972712</c:v>
                </c:pt>
                <c:pt idx="2">
                  <c:v>191.3340701827706</c:v>
                </c:pt>
                <c:pt idx="3">
                  <c:v>203.1029013543118</c:v>
                </c:pt>
                <c:pt idx="4">
                  <c:v>213.84008956675834</c:v>
                </c:pt>
                <c:pt idx="5">
                  <c:v>224.78911059949189</c:v>
                </c:pt>
                <c:pt idx="6">
                  <c:v>231.71990901291827</c:v>
                </c:pt>
                <c:pt idx="7">
                  <c:v>238.37014750314779</c:v>
                </c:pt>
                <c:pt idx="8">
                  <c:v>246.67169624115184</c:v>
                </c:pt>
                <c:pt idx="9">
                  <c:v>255.63545202624636</c:v>
                </c:pt>
                <c:pt idx="10">
                  <c:v>263.47299072845624</c:v>
                </c:pt>
                <c:pt idx="11">
                  <c:v>273.57951002849359</c:v>
                </c:pt>
                <c:pt idx="12">
                  <c:v>277.42981142363999</c:v>
                </c:pt>
                <c:pt idx="13">
                  <c:v>280.7237355032218</c:v>
                </c:pt>
                <c:pt idx="14">
                  <c:v>289.36358341001977</c:v>
                </c:pt>
                <c:pt idx="15">
                  <c:v>283.88073703295896</c:v>
                </c:pt>
                <c:pt idx="16">
                  <c:v>308.73464539352659</c:v>
                </c:pt>
                <c:pt idx="17">
                  <c:v>308.02966803621149</c:v>
                </c:pt>
                <c:pt idx="18">
                  <c:v>293.01549216116052</c:v>
                </c:pt>
                <c:pt idx="19">
                  <c:v>283.75050344880202</c:v>
                </c:pt>
                <c:pt idx="20">
                  <c:v>280.45500605778898</c:v>
                </c:pt>
                <c:pt idx="21">
                  <c:v>259.9436503224897</c:v>
                </c:pt>
                <c:pt idx="22">
                  <c:v>237.97107935754372</c:v>
                </c:pt>
                <c:pt idx="23">
                  <c:v>238.18718205726799</c:v>
                </c:pt>
                <c:pt idx="24">
                  <c:v>236.75247745728154</c:v>
                </c:pt>
                <c:pt idx="25">
                  <c:v>233.77189104799106</c:v>
                </c:pt>
                <c:pt idx="26">
                  <c:v>231.1105522629432</c:v>
                </c:pt>
                <c:pt idx="27">
                  <c:v>227.00267593434461</c:v>
                </c:pt>
                <c:pt idx="28">
                  <c:v>221.90737471462552</c:v>
                </c:pt>
                <c:pt idx="29">
                  <c:v>189.1851468877073</c:v>
                </c:pt>
                <c:pt idx="30">
                  <c:v>213.21215362771892</c:v>
                </c:pt>
                <c:pt idx="31">
                  <c:v>209.36419749056159</c:v>
                </c:pt>
                <c:pt idx="32">
                  <c:v>200.23536486455632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7-4A13-981A-C1556817AF84}"/>
            </c:ext>
          </c:extLst>
        </c:ser>
        <c:ser>
          <c:idx val="1"/>
          <c:order val="1"/>
          <c:tx>
            <c:strRef>
              <c:f>'Talnagögn | Numerical Data'!$B$87</c:f>
              <c:strCache>
                <c:ptCount val="1"/>
                <c:pt idx="0">
                  <c:v>Biological Treatment of Solid Waste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Data'!$E$87:$AK$87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5.6001363352000011</c:v>
                </c:pt>
                <c:pt idx="31">
                  <c:v>5.4946010899999997</c:v>
                </c:pt>
                <c:pt idx="32">
                  <c:v>3.9666289259999998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7-4A13-981A-C1556817AF84}"/>
            </c:ext>
          </c:extLst>
        </c:ser>
        <c:ser>
          <c:idx val="2"/>
          <c:order val="2"/>
          <c:tx>
            <c:strRef>
              <c:f>'Talnagögn | Numerical Data'!$B$88</c:f>
              <c:strCache>
                <c:ptCount val="1"/>
                <c:pt idx="0">
                  <c:v>Incineration and Open Burning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Data'!$E$88:$AK$88</c:f>
              <c:numCache>
                <c:formatCode>0</c:formatCode>
                <c:ptCount val="33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 formatCode="0.0">
                  <c:v>9.2159920304327336</c:v>
                </c:pt>
                <c:pt idx="8" formatCode="0.0">
                  <c:v>7.8716958547851945</c:v>
                </c:pt>
                <c:pt idx="9" formatCode="0.0">
                  <c:v>6.5162739195936084</c:v>
                </c:pt>
                <c:pt idx="10" formatCode="0.0">
                  <c:v>6.260771279389818</c:v>
                </c:pt>
                <c:pt idx="11" formatCode="0.0">
                  <c:v>5.7366936821994381</c:v>
                </c:pt>
                <c:pt idx="12" formatCode="0.0">
                  <c:v>5.3423629461557942</c:v>
                </c:pt>
                <c:pt idx="13" formatCode="0.0">
                  <c:v>4.6138064720172016</c:v>
                </c:pt>
                <c:pt idx="14" formatCode="0.0">
                  <c:v>6.9203627534090515</c:v>
                </c:pt>
                <c:pt idx="15" formatCode="0.0">
                  <c:v>5.5573345470239897</c:v>
                </c:pt>
                <c:pt idx="16" formatCode="0.0">
                  <c:v>5.7497759114371663</c:v>
                </c:pt>
                <c:pt idx="17" formatCode="0.0">
                  <c:v>8.7305811954460175</c:v>
                </c:pt>
                <c:pt idx="18" formatCode="0.0">
                  <c:v>7.018919753655064</c:v>
                </c:pt>
                <c:pt idx="19" formatCode="0.0">
                  <c:v>6.9010512572312743</c:v>
                </c:pt>
                <c:pt idx="20" formatCode="0.0">
                  <c:v>6.6899681626095795</c:v>
                </c:pt>
                <c:pt idx="21" formatCode="0.0">
                  <c:v>7.3850005751473908</c:v>
                </c:pt>
                <c:pt idx="22" formatCode="0.0">
                  <c:v>7.1131856831429161</c:v>
                </c:pt>
                <c:pt idx="23" formatCode="0.0">
                  <c:v>6.0870657461533337</c:v>
                </c:pt>
                <c:pt idx="24" formatCode="0.0">
                  <c:v>8.2343240362550105</c:v>
                </c:pt>
                <c:pt idx="25" formatCode="0.0">
                  <c:v>7.5686363171544144</c:v>
                </c:pt>
                <c:pt idx="26" formatCode="0.0">
                  <c:v>8.1470449380097314</c:v>
                </c:pt>
                <c:pt idx="27" formatCode="0.0">
                  <c:v>8.5611423208870931</c:v>
                </c:pt>
                <c:pt idx="28" formatCode="0.0">
                  <c:v>7.568719307270765</c:v>
                </c:pt>
                <c:pt idx="29">
                  <c:v>9.992911793489851</c:v>
                </c:pt>
                <c:pt idx="30" formatCode="0.0">
                  <c:v>6.9796963079934322</c:v>
                </c:pt>
                <c:pt idx="31" formatCode="0.0">
                  <c:v>8.1376844847120768</c:v>
                </c:pt>
                <c:pt idx="32">
                  <c:v>9.6860268858472374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7-4A13-981A-C1556817AF84}"/>
            </c:ext>
          </c:extLst>
        </c:ser>
        <c:ser>
          <c:idx val="3"/>
          <c:order val="3"/>
          <c:tx>
            <c:strRef>
              <c:f>'Talnagögn | Numerical Data'!$B$89</c:f>
              <c:strCache>
                <c:ptCount val="1"/>
                <c:pt idx="0">
                  <c:v>Wastewater Treatment and Discharge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Data'!$E$85:$AK$85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Data'!$E$89:$AK$89</c:f>
              <c:numCache>
                <c:formatCode>0</c:formatCode>
                <c:ptCount val="33"/>
                <c:pt idx="0">
                  <c:v>19.345022769725226</c:v>
                </c:pt>
                <c:pt idx="1">
                  <c:v>19.372407786816499</c:v>
                </c:pt>
                <c:pt idx="2">
                  <c:v>19.162533823586301</c:v>
                </c:pt>
                <c:pt idx="3">
                  <c:v>20.335121598645546</c:v>
                </c:pt>
                <c:pt idx="4">
                  <c:v>18.991911017474912</c:v>
                </c:pt>
                <c:pt idx="5">
                  <c:v>19.626677927800159</c:v>
                </c:pt>
                <c:pt idx="6">
                  <c:v>23.109310128809675</c:v>
                </c:pt>
                <c:pt idx="7">
                  <c:v>24.331216761037272</c:v>
                </c:pt>
                <c:pt idx="8">
                  <c:v>20.161005639626456</c:v>
                </c:pt>
                <c:pt idx="9">
                  <c:v>20.630925627930559</c:v>
                </c:pt>
                <c:pt idx="10">
                  <c:v>22.422055966360361</c:v>
                </c:pt>
                <c:pt idx="11">
                  <c:v>22.483941194621941</c:v>
                </c:pt>
                <c:pt idx="12">
                  <c:v>23.581926204106207</c:v>
                </c:pt>
                <c:pt idx="13">
                  <c:v>21.953504749834952</c:v>
                </c:pt>
                <c:pt idx="14">
                  <c:v>20.01901708273153</c:v>
                </c:pt>
                <c:pt idx="15">
                  <c:v>19.222859894946588</c:v>
                </c:pt>
                <c:pt idx="16">
                  <c:v>17.246048540738183</c:v>
                </c:pt>
                <c:pt idx="17">
                  <c:v>18.081847224878516</c:v>
                </c:pt>
                <c:pt idx="18">
                  <c:v>17.178525246037921</c:v>
                </c:pt>
                <c:pt idx="19">
                  <c:v>16.357614684281028</c:v>
                </c:pt>
                <c:pt idx="20">
                  <c:v>15.85403934696785</c:v>
                </c:pt>
                <c:pt idx="21">
                  <c:v>16.703150405129684</c:v>
                </c:pt>
                <c:pt idx="22">
                  <c:v>19.178609647360446</c:v>
                </c:pt>
                <c:pt idx="23">
                  <c:v>18.626903363905377</c:v>
                </c:pt>
                <c:pt idx="24">
                  <c:v>17.050017289502296</c:v>
                </c:pt>
                <c:pt idx="25">
                  <c:v>19.492312590861292</c:v>
                </c:pt>
                <c:pt idx="26">
                  <c:v>17.564864137354594</c:v>
                </c:pt>
                <c:pt idx="27">
                  <c:v>19.03842646749834</c:v>
                </c:pt>
                <c:pt idx="28">
                  <c:v>20.024067443156682</c:v>
                </c:pt>
                <c:pt idx="29">
                  <c:v>18.654954279497762</c:v>
                </c:pt>
                <c:pt idx="30">
                  <c:v>18.301109519390586</c:v>
                </c:pt>
                <c:pt idx="31">
                  <c:v>19.680983246595957</c:v>
                </c:pt>
                <c:pt idx="32">
                  <c:v>19.710668579460169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7-4A13-981A-C1556817A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7402936"/>
        <c:axId val="1227403296"/>
      </c:lineChart>
      <c:catAx>
        <c:axId val="122740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03296"/>
        <c:crosses val="autoZero"/>
        <c:auto val="1"/>
        <c:lblAlgn val="ctr"/>
        <c:lblOffset val="100"/>
        <c:noMultiLvlLbl val="0"/>
      </c:catAx>
      <c:valAx>
        <c:axId val="12274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0"/>
              <c:y val="7.76308049104646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0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solidFill>
                  <a:sysClr val="windowText" lastClr="000000"/>
                </a:solidFill>
              </a:rPr>
              <a:t>International</a:t>
            </a:r>
          </a:p>
          <a:p>
            <a:pPr>
              <a:defRPr/>
            </a:pPr>
            <a:r>
              <a:rPr lang="en-GB" sz="1600" b="1">
                <a:solidFill>
                  <a:sysClr val="windowText" lastClr="000000"/>
                </a:solidFill>
              </a:rPr>
              <a:t>Aviation</a:t>
            </a:r>
          </a:p>
          <a:p>
            <a:pPr>
              <a:defRPr/>
            </a:pPr>
            <a:r>
              <a:rPr lang="en-GB" sz="1600" b="1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42237393863624523"/>
          <c:y val="0.4203935185185185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02245142470178"/>
          <c:y val="0.10953703703703704"/>
          <c:w val="0.45587852268583634"/>
          <c:h val="0.81032407407407403"/>
        </c:manualLayout>
      </c:layout>
      <c:doughnutChart>
        <c:varyColors val="1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94-4D36-9B4D-0CD0998936B3}"/>
              </c:ext>
            </c:extLst>
          </c:dPt>
          <c:dPt>
            <c:idx val="1"/>
            <c:bubble3D val="0"/>
            <c:spPr>
              <a:solidFill>
                <a:schemeClr val="tx1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94-4D36-9B4D-0CD0998936B3}"/>
              </c:ext>
            </c:extLst>
          </c:dPt>
          <c:dLbls>
            <c:dLbl>
              <c:idx val="0"/>
              <c:layout>
                <c:manualLayout>
                  <c:x val="0.22337750039352436"/>
                  <c:y val="9.701388888888877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International Aviation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>
                        <a:solidFill>
                          <a:sysClr val="windowText" lastClr="000000"/>
                        </a:solidFill>
                      </a:defRPr>
                    </a:pPr>
                    <a:fld id="{33A16D0F-3CE6-432E-B94A-C77FF515AD12}" type="VALUE">
                      <a:rPr lang="en-US" sz="11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200" b="0"/>
                      <a:t>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200" b="0"/>
                      <a:t>72%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080276960311241"/>
                      <c:h val="0.198034254868328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C94-4D36-9B4D-0CD0998936B3}"/>
                </c:ext>
              </c:extLst>
            </c:dLbl>
            <c:dLbl>
              <c:idx val="1"/>
              <c:layout>
                <c:manualLayout>
                  <c:x val="-0.20143205136268116"/>
                  <c:y val="-0.1861020583190394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/>
                      <a:t>International Navigation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200" b="0"/>
                      <a:t>288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kt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-eq</a:t>
                    </a:r>
                    <a:r>
                      <a:rPr lang="en-US" sz="1200" b="0"/>
                      <a:t>.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200" b="0"/>
                      <a:t>28%</a:t>
                    </a:r>
                    <a:endParaRPr lang="en-US" b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857608113412548"/>
                      <c:h val="0.1980342548683281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C94-4D36-9B4D-0CD0998936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| Emissions'!$A$641:$A$642</c:f>
              <c:strCache>
                <c:ptCount val="2"/>
                <c:pt idx="0">
                  <c:v>Alþjóðaflug</c:v>
                </c:pt>
                <c:pt idx="1">
                  <c:v>Alþjóðasiglingar</c:v>
                </c:pt>
              </c:strCache>
            </c:strRef>
          </c:cat>
          <c:val>
            <c:numRef>
              <c:f>'Losun | Emissions'!$B$641:$B$642</c:f>
              <c:numCache>
                <c:formatCode>0</c:formatCode>
                <c:ptCount val="2"/>
                <c:pt idx="0">
                  <c:v>736.44203358506593</c:v>
                </c:pt>
                <c:pt idx="1">
                  <c:v>287.79153782769163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94-4D36-9B4D-0CD099893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CC94-4D36-9B4D-0CD0998936B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CC94-4D36-9B4D-0CD0998936B3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'Losun | Emissions'!$A$641:$A$642</c15:sqref>
                        </c15:formulaRef>
                      </c:ext>
                    </c:extLst>
                    <c:strCache>
                      <c:ptCount val="2"/>
                      <c:pt idx="0">
                        <c:v>Alþjóðaflug</c:v>
                      </c:pt>
                      <c:pt idx="1">
                        <c:v>Alþjóðasiglingar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'Losun | Emissions'!$C$641:$C$642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C94-4D36-9B4D-0CD0998936B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| Numerical Data'!$B$94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Data'!$E$93:$AK$93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Data'!$E$94:$AK$94</c:f>
              <c:numCache>
                <c:formatCode>0</c:formatCode>
                <c:ptCount val="33"/>
                <c:pt idx="0">
                  <c:v>221.10937807666664</c:v>
                </c:pt>
                <c:pt idx="1">
                  <c:v>223.45648422493338</c:v>
                </c:pt>
                <c:pt idx="2">
                  <c:v>204.96673222053337</c:v>
                </c:pt>
                <c:pt idx="3">
                  <c:v>196.93769391346669</c:v>
                </c:pt>
                <c:pt idx="4">
                  <c:v>215.03342151853334</c:v>
                </c:pt>
                <c:pt idx="5">
                  <c:v>237.71387227506665</c:v>
                </c:pt>
                <c:pt idx="6">
                  <c:v>273.30475524573336</c:v>
                </c:pt>
                <c:pt idx="7">
                  <c:v>294.05093427306673</c:v>
                </c:pt>
                <c:pt idx="8">
                  <c:v>340.36743871786666</c:v>
                </c:pt>
                <c:pt idx="9">
                  <c:v>365.77115387800001</c:v>
                </c:pt>
                <c:pt idx="10">
                  <c:v>410.43408736853331</c:v>
                </c:pt>
                <c:pt idx="11">
                  <c:v>351.43484296319997</c:v>
                </c:pt>
                <c:pt idx="12">
                  <c:v>311.89578576600002</c:v>
                </c:pt>
                <c:pt idx="13">
                  <c:v>335.20031285813332</c:v>
                </c:pt>
                <c:pt idx="14">
                  <c:v>382.51090829640003</c:v>
                </c:pt>
                <c:pt idx="15">
                  <c:v>424.43004818280002</c:v>
                </c:pt>
                <c:pt idx="16">
                  <c:v>503.20407568560006</c:v>
                </c:pt>
                <c:pt idx="17">
                  <c:v>514.92035819013336</c:v>
                </c:pt>
                <c:pt idx="18">
                  <c:v>430.65361113226669</c:v>
                </c:pt>
                <c:pt idx="19">
                  <c:v>345.61492852480001</c:v>
                </c:pt>
                <c:pt idx="20">
                  <c:v>379.7535549454667</c:v>
                </c:pt>
                <c:pt idx="21">
                  <c:v>424.71952189760009</c:v>
                </c:pt>
                <c:pt idx="22">
                  <c:v>445.07818250000008</c:v>
                </c:pt>
                <c:pt idx="23">
                  <c:v>502.36303520266659</c:v>
                </c:pt>
                <c:pt idx="24">
                  <c:v>584.78753803533334</c:v>
                </c:pt>
                <c:pt idx="25">
                  <c:v>679.12283684040005</c:v>
                </c:pt>
                <c:pt idx="26">
                  <c:v>923.85523979279992</c:v>
                </c:pt>
                <c:pt idx="27">
                  <c:v>1155.4370035488</c:v>
                </c:pt>
                <c:pt idx="28">
                  <c:v>1294.8181528967998</c:v>
                </c:pt>
                <c:pt idx="29">
                  <c:v>963.65322670770036</c:v>
                </c:pt>
                <c:pt idx="30">
                  <c:v>263.34999061560001</c:v>
                </c:pt>
                <c:pt idx="31">
                  <c:v>415.3539187728</c:v>
                </c:pt>
                <c:pt idx="32">
                  <c:v>736.44203358506593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7-447E-BE9B-DC2DC439328E}"/>
            </c:ext>
          </c:extLst>
        </c:ser>
        <c:ser>
          <c:idx val="1"/>
          <c:order val="1"/>
          <c:tx>
            <c:strRef>
              <c:f>'Talnagögn | Numerical Data'!$B$95</c:f>
              <c:strCache>
                <c:ptCount val="1"/>
                <c:pt idx="0">
                  <c:v>International Navigation</c:v>
                </c:pt>
              </c:strCache>
            </c:strRef>
          </c:tx>
          <c:spPr>
            <a:solidFill>
              <a:schemeClr val="tx1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'Talnagögn | Numerical Data'!$E$93:$AK$93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Data'!$E$95:$AK$95</c:f>
              <c:numCache>
                <c:formatCode>0</c:formatCode>
                <c:ptCount val="33"/>
                <c:pt idx="0">
                  <c:v>28.078924997337403</c:v>
                </c:pt>
                <c:pt idx="1">
                  <c:v>14.003294293724482</c:v>
                </c:pt>
                <c:pt idx="2">
                  <c:v>20.477506171547937</c:v>
                </c:pt>
                <c:pt idx="3">
                  <c:v>29.859948628888905</c:v>
                </c:pt>
                <c:pt idx="4">
                  <c:v>33.981450185235616</c:v>
                </c:pt>
                <c:pt idx="5">
                  <c:v>3.3673142021675906</c:v>
                </c:pt>
                <c:pt idx="6">
                  <c:v>19.20316050014323</c:v>
                </c:pt>
                <c:pt idx="7">
                  <c:v>38.488416696452902</c:v>
                </c:pt>
                <c:pt idx="8">
                  <c:v>52.028676183577467</c:v>
                </c:pt>
                <c:pt idx="9">
                  <c:v>39.300358002951661</c:v>
                </c:pt>
                <c:pt idx="10">
                  <c:v>54.39266252464077</c:v>
                </c:pt>
                <c:pt idx="11">
                  <c:v>59.58949244727156</c:v>
                </c:pt>
                <c:pt idx="12">
                  <c:v>85.828630656119159</c:v>
                </c:pt>
                <c:pt idx="13">
                  <c:v>19.407378412801254</c:v>
                </c:pt>
                <c:pt idx="14">
                  <c:v>21.049201422195413</c:v>
                </c:pt>
                <c:pt idx="15">
                  <c:v>1.7528135484112446</c:v>
                </c:pt>
                <c:pt idx="16">
                  <c:v>17.329076702058739</c:v>
                </c:pt>
                <c:pt idx="17">
                  <c:v>12.056398064687073</c:v>
                </c:pt>
                <c:pt idx="18">
                  <c:v>47.983835185837414</c:v>
                </c:pt>
                <c:pt idx="19">
                  <c:v>8.2248711263977814</c:v>
                </c:pt>
                <c:pt idx="20">
                  <c:v>0.25239549866666666</c:v>
                </c:pt>
                <c:pt idx="21">
                  <c:v>50.095054390143758</c:v>
                </c:pt>
                <c:pt idx="22">
                  <c:v>23.973493968715886</c:v>
                </c:pt>
                <c:pt idx="23">
                  <c:v>78.828862465477414</c:v>
                </c:pt>
                <c:pt idx="24">
                  <c:v>71.218037488772836</c:v>
                </c:pt>
                <c:pt idx="25">
                  <c:v>149.09981223853765</c:v>
                </c:pt>
                <c:pt idx="26">
                  <c:v>186.28610486189032</c:v>
                </c:pt>
                <c:pt idx="27">
                  <c:v>213.30217433150287</c:v>
                </c:pt>
                <c:pt idx="28">
                  <c:v>242.53078987824037</c:v>
                </c:pt>
                <c:pt idx="29">
                  <c:v>205.50549032160174</c:v>
                </c:pt>
                <c:pt idx="30">
                  <c:v>77.945079331447673</c:v>
                </c:pt>
                <c:pt idx="31">
                  <c:v>128.49656920397638</c:v>
                </c:pt>
                <c:pt idx="32">
                  <c:v>287.79153782769163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7-447E-BE9B-DC2DC4393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444872"/>
        <c:axId val="1010443072"/>
      </c:barChart>
      <c:catAx>
        <c:axId val="1010444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443072"/>
        <c:crosses val="autoZero"/>
        <c:auto val="1"/>
        <c:lblAlgn val="ctr"/>
        <c:lblOffset val="100"/>
        <c:noMultiLvlLbl val="0"/>
      </c:catAx>
      <c:valAx>
        <c:axId val="1010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0"/>
              <c:y val="7.76308049104646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44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83718958259693"/>
          <c:y val="0.93910747875093514"/>
          <c:w val="0.55260424234406746"/>
          <c:h val="5.166905927950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'Talnagögn | Numerical Data'!$B$94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Data'!$E$93:$AK$93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Data'!$E$94:$AK$94</c:f>
              <c:numCache>
                <c:formatCode>0</c:formatCode>
                <c:ptCount val="33"/>
                <c:pt idx="0">
                  <c:v>221.10937807666664</c:v>
                </c:pt>
                <c:pt idx="1">
                  <c:v>223.45648422493338</c:v>
                </c:pt>
                <c:pt idx="2">
                  <c:v>204.96673222053337</c:v>
                </c:pt>
                <c:pt idx="3">
                  <c:v>196.93769391346669</c:v>
                </c:pt>
                <c:pt idx="4">
                  <c:v>215.03342151853334</c:v>
                </c:pt>
                <c:pt idx="5">
                  <c:v>237.71387227506665</c:v>
                </c:pt>
                <c:pt idx="6">
                  <c:v>273.30475524573336</c:v>
                </c:pt>
                <c:pt idx="7">
                  <c:v>294.05093427306673</c:v>
                </c:pt>
                <c:pt idx="8">
                  <c:v>340.36743871786666</c:v>
                </c:pt>
                <c:pt idx="9">
                  <c:v>365.77115387800001</c:v>
                </c:pt>
                <c:pt idx="10">
                  <c:v>410.43408736853331</c:v>
                </c:pt>
                <c:pt idx="11">
                  <c:v>351.43484296319997</c:v>
                </c:pt>
                <c:pt idx="12">
                  <c:v>311.89578576600002</c:v>
                </c:pt>
                <c:pt idx="13">
                  <c:v>335.20031285813332</c:v>
                </c:pt>
                <c:pt idx="14">
                  <c:v>382.51090829640003</c:v>
                </c:pt>
                <c:pt idx="15">
                  <c:v>424.43004818280002</c:v>
                </c:pt>
                <c:pt idx="16">
                  <c:v>503.20407568560006</c:v>
                </c:pt>
                <c:pt idx="17">
                  <c:v>514.92035819013336</c:v>
                </c:pt>
                <c:pt idx="18">
                  <c:v>430.65361113226669</c:v>
                </c:pt>
                <c:pt idx="19">
                  <c:v>345.61492852480001</c:v>
                </c:pt>
                <c:pt idx="20">
                  <c:v>379.7535549454667</c:v>
                </c:pt>
                <c:pt idx="21">
                  <c:v>424.71952189760009</c:v>
                </c:pt>
                <c:pt idx="22">
                  <c:v>445.07818250000008</c:v>
                </c:pt>
                <c:pt idx="23">
                  <c:v>502.36303520266659</c:v>
                </c:pt>
                <c:pt idx="24">
                  <c:v>584.78753803533334</c:v>
                </c:pt>
                <c:pt idx="25">
                  <c:v>679.12283684040005</c:v>
                </c:pt>
                <c:pt idx="26">
                  <c:v>923.85523979279992</c:v>
                </c:pt>
                <c:pt idx="27">
                  <c:v>1155.4370035488</c:v>
                </c:pt>
                <c:pt idx="28">
                  <c:v>1294.8181528967998</c:v>
                </c:pt>
                <c:pt idx="29">
                  <c:v>963.65322670770036</c:v>
                </c:pt>
                <c:pt idx="30">
                  <c:v>263.34999061560001</c:v>
                </c:pt>
                <c:pt idx="31">
                  <c:v>415.3539187728</c:v>
                </c:pt>
                <c:pt idx="32">
                  <c:v>736.44203358506593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6-4500-A629-22F397428943}"/>
            </c:ext>
          </c:extLst>
        </c:ser>
        <c:ser>
          <c:idx val="1"/>
          <c:order val="1"/>
          <c:tx>
            <c:strRef>
              <c:f>'Talnagögn | Numerical Data'!$B$95</c:f>
              <c:strCache>
                <c:ptCount val="1"/>
                <c:pt idx="0">
                  <c:v>International Navigation</c:v>
                </c:pt>
              </c:strCache>
            </c:strRef>
          </c:tx>
          <c:spPr>
            <a:ln w="28575" cap="rnd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| Numerical Data'!$E$93:$AK$93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'Talnagögn | Numerical Data'!$E$95:$AK$95</c:f>
              <c:numCache>
                <c:formatCode>0</c:formatCode>
                <c:ptCount val="33"/>
                <c:pt idx="0">
                  <c:v>28.078924997337403</c:v>
                </c:pt>
                <c:pt idx="1">
                  <c:v>14.003294293724482</c:v>
                </c:pt>
                <c:pt idx="2">
                  <c:v>20.477506171547937</c:v>
                </c:pt>
                <c:pt idx="3">
                  <c:v>29.859948628888905</c:v>
                </c:pt>
                <c:pt idx="4">
                  <c:v>33.981450185235616</c:v>
                </c:pt>
                <c:pt idx="5">
                  <c:v>3.3673142021675906</c:v>
                </c:pt>
                <c:pt idx="6">
                  <c:v>19.20316050014323</c:v>
                </c:pt>
                <c:pt idx="7">
                  <c:v>38.488416696452902</c:v>
                </c:pt>
                <c:pt idx="8">
                  <c:v>52.028676183577467</c:v>
                </c:pt>
                <c:pt idx="9">
                  <c:v>39.300358002951661</c:v>
                </c:pt>
                <c:pt idx="10">
                  <c:v>54.39266252464077</c:v>
                </c:pt>
                <c:pt idx="11">
                  <c:v>59.58949244727156</c:v>
                </c:pt>
                <c:pt idx="12">
                  <c:v>85.828630656119159</c:v>
                </c:pt>
                <c:pt idx="13">
                  <c:v>19.407378412801254</c:v>
                </c:pt>
                <c:pt idx="14">
                  <c:v>21.049201422195413</c:v>
                </c:pt>
                <c:pt idx="15">
                  <c:v>1.7528135484112446</c:v>
                </c:pt>
                <c:pt idx="16">
                  <c:v>17.329076702058739</c:v>
                </c:pt>
                <c:pt idx="17">
                  <c:v>12.056398064687073</c:v>
                </c:pt>
                <c:pt idx="18">
                  <c:v>47.983835185837414</c:v>
                </c:pt>
                <c:pt idx="19">
                  <c:v>8.2248711263977814</c:v>
                </c:pt>
                <c:pt idx="20">
                  <c:v>0.25239549866666666</c:v>
                </c:pt>
                <c:pt idx="21">
                  <c:v>50.095054390143758</c:v>
                </c:pt>
                <c:pt idx="22">
                  <c:v>23.973493968715886</c:v>
                </c:pt>
                <c:pt idx="23">
                  <c:v>78.828862465477414</c:v>
                </c:pt>
                <c:pt idx="24">
                  <c:v>71.218037488772836</c:v>
                </c:pt>
                <c:pt idx="25">
                  <c:v>149.09981223853765</c:v>
                </c:pt>
                <c:pt idx="26">
                  <c:v>186.28610486189032</c:v>
                </c:pt>
                <c:pt idx="27">
                  <c:v>213.30217433150287</c:v>
                </c:pt>
                <c:pt idx="28">
                  <c:v>242.53078987824037</c:v>
                </c:pt>
                <c:pt idx="29">
                  <c:v>205.50549032160174</c:v>
                </c:pt>
                <c:pt idx="30">
                  <c:v>77.945079331447673</c:v>
                </c:pt>
                <c:pt idx="31">
                  <c:v>128.49656920397638</c:v>
                </c:pt>
                <c:pt idx="32">
                  <c:v>287.79153782769163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6-4500-A629-22F397428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444872"/>
        <c:axId val="1010443072"/>
      </c:lineChart>
      <c:catAx>
        <c:axId val="1010444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443072"/>
        <c:crosses val="autoZero"/>
        <c:auto val="1"/>
        <c:lblAlgn val="ctr"/>
        <c:lblOffset val="100"/>
        <c:noMultiLvlLbl val="0"/>
      </c:catAx>
      <c:valAx>
        <c:axId val="1010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Greenhouse Gas Emissions (kt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2-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eq.)</a:t>
                </a:r>
              </a:p>
            </c:rich>
          </c:tx>
          <c:layout>
            <c:manualLayout>
              <c:xMode val="edge"/>
              <c:yMode val="edge"/>
              <c:x val="0"/>
              <c:y val="8.99287542032115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44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23996378673425"/>
          <c:y val="0.93910747875093514"/>
          <c:w val="0.36752007242653156"/>
          <c:h val="5.166905927950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26" Type="http://schemas.openxmlformats.org/officeDocument/2006/relationships/chart" Target="../charts/chart62.xml"/><Relationship Id="rId39" Type="http://schemas.openxmlformats.org/officeDocument/2006/relationships/chart" Target="../charts/chart75.xml"/><Relationship Id="rId21" Type="http://schemas.openxmlformats.org/officeDocument/2006/relationships/chart" Target="../charts/chart57.xml"/><Relationship Id="rId34" Type="http://schemas.openxmlformats.org/officeDocument/2006/relationships/chart" Target="../charts/chart70.xml"/><Relationship Id="rId42" Type="http://schemas.openxmlformats.org/officeDocument/2006/relationships/chart" Target="../charts/chart78.xml"/><Relationship Id="rId47" Type="http://schemas.openxmlformats.org/officeDocument/2006/relationships/chart" Target="../charts/chart83.xml"/><Relationship Id="rId50" Type="http://schemas.openxmlformats.org/officeDocument/2006/relationships/chart" Target="../charts/chart86.xml"/><Relationship Id="rId55" Type="http://schemas.openxmlformats.org/officeDocument/2006/relationships/chart" Target="../charts/chart91.xml"/><Relationship Id="rId63" Type="http://schemas.openxmlformats.org/officeDocument/2006/relationships/chart" Target="../charts/chart9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29" Type="http://schemas.openxmlformats.org/officeDocument/2006/relationships/chart" Target="../charts/chart65.xml"/><Relationship Id="rId41" Type="http://schemas.openxmlformats.org/officeDocument/2006/relationships/chart" Target="../charts/chart77.xml"/><Relationship Id="rId54" Type="http://schemas.openxmlformats.org/officeDocument/2006/relationships/chart" Target="../charts/chart90.xml"/><Relationship Id="rId62" Type="http://schemas.openxmlformats.org/officeDocument/2006/relationships/chart" Target="../charts/chart9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24" Type="http://schemas.openxmlformats.org/officeDocument/2006/relationships/chart" Target="../charts/chart60.xml"/><Relationship Id="rId32" Type="http://schemas.openxmlformats.org/officeDocument/2006/relationships/chart" Target="../charts/chart68.xml"/><Relationship Id="rId37" Type="http://schemas.openxmlformats.org/officeDocument/2006/relationships/chart" Target="../charts/chart73.xml"/><Relationship Id="rId40" Type="http://schemas.openxmlformats.org/officeDocument/2006/relationships/chart" Target="../charts/chart76.xml"/><Relationship Id="rId45" Type="http://schemas.openxmlformats.org/officeDocument/2006/relationships/chart" Target="../charts/chart81.xml"/><Relationship Id="rId53" Type="http://schemas.openxmlformats.org/officeDocument/2006/relationships/chart" Target="../charts/chart89.xml"/><Relationship Id="rId58" Type="http://schemas.openxmlformats.org/officeDocument/2006/relationships/chart" Target="../charts/chart94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23" Type="http://schemas.openxmlformats.org/officeDocument/2006/relationships/chart" Target="../charts/chart59.xml"/><Relationship Id="rId28" Type="http://schemas.openxmlformats.org/officeDocument/2006/relationships/chart" Target="../charts/chart64.xml"/><Relationship Id="rId36" Type="http://schemas.openxmlformats.org/officeDocument/2006/relationships/chart" Target="../charts/chart72.xml"/><Relationship Id="rId49" Type="http://schemas.openxmlformats.org/officeDocument/2006/relationships/chart" Target="../charts/chart85.xml"/><Relationship Id="rId57" Type="http://schemas.openxmlformats.org/officeDocument/2006/relationships/chart" Target="../charts/chart93.xml"/><Relationship Id="rId61" Type="http://schemas.openxmlformats.org/officeDocument/2006/relationships/chart" Target="../charts/chart97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31" Type="http://schemas.openxmlformats.org/officeDocument/2006/relationships/chart" Target="../charts/chart67.xml"/><Relationship Id="rId44" Type="http://schemas.openxmlformats.org/officeDocument/2006/relationships/chart" Target="../charts/chart80.xml"/><Relationship Id="rId52" Type="http://schemas.openxmlformats.org/officeDocument/2006/relationships/chart" Target="../charts/chart88.xml"/><Relationship Id="rId60" Type="http://schemas.openxmlformats.org/officeDocument/2006/relationships/chart" Target="../charts/chart9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Relationship Id="rId22" Type="http://schemas.openxmlformats.org/officeDocument/2006/relationships/chart" Target="../charts/chart58.xml"/><Relationship Id="rId27" Type="http://schemas.openxmlformats.org/officeDocument/2006/relationships/chart" Target="../charts/chart63.xml"/><Relationship Id="rId30" Type="http://schemas.openxmlformats.org/officeDocument/2006/relationships/chart" Target="../charts/chart66.xml"/><Relationship Id="rId35" Type="http://schemas.openxmlformats.org/officeDocument/2006/relationships/chart" Target="../charts/chart71.xml"/><Relationship Id="rId43" Type="http://schemas.openxmlformats.org/officeDocument/2006/relationships/chart" Target="../charts/chart79.xml"/><Relationship Id="rId48" Type="http://schemas.openxmlformats.org/officeDocument/2006/relationships/chart" Target="../charts/chart84.xml"/><Relationship Id="rId56" Type="http://schemas.openxmlformats.org/officeDocument/2006/relationships/chart" Target="../charts/chart92.xml"/><Relationship Id="rId8" Type="http://schemas.openxmlformats.org/officeDocument/2006/relationships/chart" Target="../charts/chart44.xml"/><Relationship Id="rId51" Type="http://schemas.openxmlformats.org/officeDocument/2006/relationships/chart" Target="../charts/chart87.xml"/><Relationship Id="rId3" Type="http://schemas.openxmlformats.org/officeDocument/2006/relationships/chart" Target="../charts/chart39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5" Type="http://schemas.openxmlformats.org/officeDocument/2006/relationships/chart" Target="../charts/chart61.xml"/><Relationship Id="rId33" Type="http://schemas.openxmlformats.org/officeDocument/2006/relationships/chart" Target="../charts/chart69.xml"/><Relationship Id="rId38" Type="http://schemas.openxmlformats.org/officeDocument/2006/relationships/chart" Target="../charts/chart74.xml"/><Relationship Id="rId46" Type="http://schemas.openxmlformats.org/officeDocument/2006/relationships/chart" Target="../charts/chart82.xml"/><Relationship Id="rId59" Type="http://schemas.openxmlformats.org/officeDocument/2006/relationships/chart" Target="../charts/chart9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5</xdr:col>
      <xdr:colOff>430568</xdr:colOff>
      <xdr:row>69</xdr:row>
      <xdr:rowOff>74571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77ACD8F-EFEA-410B-B156-773BCD574B0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119063</xdr:colOff>
      <xdr:row>115</xdr:row>
      <xdr:rowOff>40480</xdr:rowOff>
    </xdr:from>
    <xdr:to>
      <xdr:col>16</xdr:col>
      <xdr:colOff>501713</xdr:colOff>
      <xdr:row>139</xdr:row>
      <xdr:rowOff>17080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ADB5A1B-A9BC-4B9E-B5BD-3B09B46041B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115</xdr:row>
      <xdr:rowOff>0</xdr:rowOff>
    </xdr:from>
    <xdr:to>
      <xdr:col>5</xdr:col>
      <xdr:colOff>963674</xdr:colOff>
      <xdr:row>138</xdr:row>
      <xdr:rowOff>163925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0B62CF1-60F2-4372-9C9B-A3ACE1FA69C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216</xdr:row>
      <xdr:rowOff>0</xdr:rowOff>
    </xdr:from>
    <xdr:to>
      <xdr:col>5</xdr:col>
      <xdr:colOff>962717</xdr:colOff>
      <xdr:row>239</xdr:row>
      <xdr:rowOff>163925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CF3E4EB-E608-4BE9-9E6E-330D8939114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133350</xdr:colOff>
      <xdr:row>216</xdr:row>
      <xdr:rowOff>47624</xdr:rowOff>
    </xdr:from>
    <xdr:to>
      <xdr:col>16</xdr:col>
      <xdr:colOff>516000</xdr:colOff>
      <xdr:row>240</xdr:row>
      <xdr:rowOff>30574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E5B657-D21F-40A7-A92A-359850BCEE2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244</xdr:row>
      <xdr:rowOff>0</xdr:rowOff>
    </xdr:from>
    <xdr:to>
      <xdr:col>5</xdr:col>
      <xdr:colOff>960817</xdr:colOff>
      <xdr:row>267</xdr:row>
      <xdr:rowOff>163925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2CFF6F3-E0D9-41F5-99CD-DE90FB6DCF1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375</xdr:row>
      <xdr:rowOff>0</xdr:rowOff>
    </xdr:from>
    <xdr:to>
      <xdr:col>5</xdr:col>
      <xdr:colOff>131437</xdr:colOff>
      <xdr:row>397</xdr:row>
      <xdr:rowOff>122649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8312DFAD-9191-4AE9-891F-7784FFC1313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311</xdr:row>
      <xdr:rowOff>0</xdr:rowOff>
    </xdr:from>
    <xdr:to>
      <xdr:col>5</xdr:col>
      <xdr:colOff>131437</xdr:colOff>
      <xdr:row>333</xdr:row>
      <xdr:rowOff>122650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CBC5A4FE-F6A1-41E1-A100-7E1539577EC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143</xdr:row>
      <xdr:rowOff>0</xdr:rowOff>
    </xdr:from>
    <xdr:to>
      <xdr:col>5</xdr:col>
      <xdr:colOff>960817</xdr:colOff>
      <xdr:row>166</xdr:row>
      <xdr:rowOff>163925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6F7945A-3976-4310-BB11-59090F14F1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17</xdr:row>
      <xdr:rowOff>0</xdr:rowOff>
    </xdr:from>
    <xdr:to>
      <xdr:col>5</xdr:col>
      <xdr:colOff>131437</xdr:colOff>
      <xdr:row>39</xdr:row>
      <xdr:rowOff>122650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C4950FCE-A417-40B7-9910-FD77D1639BF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88</xdr:row>
      <xdr:rowOff>0</xdr:rowOff>
    </xdr:from>
    <xdr:to>
      <xdr:col>5</xdr:col>
      <xdr:colOff>131437</xdr:colOff>
      <xdr:row>110</xdr:row>
      <xdr:rowOff>122650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60A104B-AD92-470B-B22B-FC1FC212A7E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189</xdr:row>
      <xdr:rowOff>0</xdr:rowOff>
    </xdr:from>
    <xdr:to>
      <xdr:col>5</xdr:col>
      <xdr:colOff>131437</xdr:colOff>
      <xdr:row>211</xdr:row>
      <xdr:rowOff>122650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2C1B78A3-E5BC-42DF-A405-1DCCE7155E3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347</xdr:row>
      <xdr:rowOff>0</xdr:rowOff>
    </xdr:from>
    <xdr:to>
      <xdr:col>5</xdr:col>
      <xdr:colOff>131437</xdr:colOff>
      <xdr:row>369</xdr:row>
      <xdr:rowOff>122650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2A29FB8B-7945-410D-B8E9-6EA0B838A29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0</xdr:col>
      <xdr:colOff>0</xdr:colOff>
      <xdr:row>283</xdr:row>
      <xdr:rowOff>0</xdr:rowOff>
    </xdr:from>
    <xdr:to>
      <xdr:col>5</xdr:col>
      <xdr:colOff>131437</xdr:colOff>
      <xdr:row>305</xdr:row>
      <xdr:rowOff>122651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628BC194-E5F0-4E90-87D1-FA8F179ECF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0</xdr:colOff>
      <xdr:row>412</xdr:row>
      <xdr:rowOff>0</xdr:rowOff>
    </xdr:from>
    <xdr:to>
      <xdr:col>5</xdr:col>
      <xdr:colOff>131437</xdr:colOff>
      <xdr:row>434</xdr:row>
      <xdr:rowOff>122651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1F2C0D-90E1-4970-B188-AE85909F436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5</xdr:col>
      <xdr:colOff>190500</xdr:colOff>
      <xdr:row>311</xdr:row>
      <xdr:rowOff>0</xdr:rowOff>
    </xdr:from>
    <xdr:to>
      <xdr:col>14</xdr:col>
      <xdr:colOff>95719</xdr:colOff>
      <xdr:row>333</xdr:row>
      <xdr:rowOff>122650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F4EFD2-C090-4F20-A2DF-07C13E27F73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5</xdr:col>
      <xdr:colOff>178594</xdr:colOff>
      <xdr:row>374</xdr:row>
      <xdr:rowOff>154782</xdr:rowOff>
    </xdr:from>
    <xdr:to>
      <xdr:col>14</xdr:col>
      <xdr:colOff>86988</xdr:colOff>
      <xdr:row>397</xdr:row>
      <xdr:rowOff>96456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9A7710-7E62-4E69-B8CC-B607AA67255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20</xdr:col>
      <xdr:colOff>0</xdr:colOff>
      <xdr:row>46</xdr:row>
      <xdr:rowOff>0</xdr:rowOff>
    </xdr:from>
    <xdr:to>
      <xdr:col>25</xdr:col>
      <xdr:colOff>36218</xdr:colOff>
      <xdr:row>69</xdr:row>
      <xdr:rowOff>131802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630225-96BB-45DB-8B26-5AAF7B36CA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20</xdr:col>
      <xdr:colOff>0</xdr:colOff>
      <xdr:row>143</xdr:row>
      <xdr:rowOff>0</xdr:rowOff>
    </xdr:from>
    <xdr:to>
      <xdr:col>25</xdr:col>
      <xdr:colOff>583672</xdr:colOff>
      <xdr:row>166</xdr:row>
      <xdr:rowOff>160750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817172-4D29-490A-9C7D-C59E78A94F1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6</xdr:col>
      <xdr:colOff>0</xdr:colOff>
      <xdr:row>45</xdr:row>
      <xdr:rowOff>0</xdr:rowOff>
    </xdr:from>
    <xdr:to>
      <xdr:col>15</xdr:col>
      <xdr:colOff>473603</xdr:colOff>
      <xdr:row>69</xdr:row>
      <xdr:rowOff>30575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EE9256A-FB18-42E0-814E-3FFD7DCE2AB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oneCellAnchor>
    <xdr:from>
      <xdr:col>19</xdr:col>
      <xdr:colOff>690562</xdr:colOff>
      <xdr:row>17</xdr:row>
      <xdr:rowOff>103981</xdr:rowOff>
    </xdr:from>
    <xdr:ext cx="7382343" cy="4054888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4F6CA9A-ACDA-433D-A143-0871641C66E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20</xdr:col>
      <xdr:colOff>0</xdr:colOff>
      <xdr:row>88</xdr:row>
      <xdr:rowOff>0</xdr:rowOff>
    </xdr:from>
    <xdr:ext cx="7379730" cy="4214605"/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110170B-3783-4DCB-8C78-FE979ED174C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twoCellAnchor editAs="oneCell">
    <xdr:from>
      <xdr:col>25</xdr:col>
      <xdr:colOff>70037</xdr:colOff>
      <xdr:row>45</xdr:row>
      <xdr:rowOff>168089</xdr:rowOff>
    </xdr:from>
    <xdr:to>
      <xdr:col>34</xdr:col>
      <xdr:colOff>361563</xdr:colOff>
      <xdr:row>69</xdr:row>
      <xdr:rowOff>124145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C4E5F19-98F6-4C2F-8E37-5F3AA5ABCD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20</xdr:col>
      <xdr:colOff>0</xdr:colOff>
      <xdr:row>115</xdr:row>
      <xdr:rowOff>0</xdr:rowOff>
    </xdr:from>
    <xdr:to>
      <xdr:col>25</xdr:col>
      <xdr:colOff>571468</xdr:colOff>
      <xdr:row>138</xdr:row>
      <xdr:rowOff>160750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D7E1E1A-5C66-4ACF-8CA3-B6265DADA09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25</xdr:col>
      <xdr:colOff>728382</xdr:colOff>
      <xdr:row>114</xdr:row>
      <xdr:rowOff>154081</xdr:rowOff>
    </xdr:from>
    <xdr:to>
      <xdr:col>36</xdr:col>
      <xdr:colOff>95218</xdr:colOff>
      <xdr:row>138</xdr:row>
      <xdr:rowOff>135911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0B86CC0-5B36-4249-A45A-8E0CABA4195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20</xdr:col>
      <xdr:colOff>0</xdr:colOff>
      <xdr:row>189</xdr:row>
      <xdr:rowOff>0</xdr:rowOff>
    </xdr:from>
    <xdr:to>
      <xdr:col>24</xdr:col>
      <xdr:colOff>887834</xdr:colOff>
      <xdr:row>211</xdr:row>
      <xdr:rowOff>122650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4A311E8-15B9-4701-BCED-6C5A0993B9A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20</xdr:col>
      <xdr:colOff>0</xdr:colOff>
      <xdr:row>216</xdr:row>
      <xdr:rowOff>0</xdr:rowOff>
    </xdr:from>
    <xdr:to>
      <xdr:col>25</xdr:col>
      <xdr:colOff>570511</xdr:colOff>
      <xdr:row>239</xdr:row>
      <xdr:rowOff>160750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FE3D175-41BC-418D-9B13-39B32DEA202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25</xdr:col>
      <xdr:colOff>714375</xdr:colOff>
      <xdr:row>216</xdr:row>
      <xdr:rowOff>0</xdr:rowOff>
    </xdr:from>
    <xdr:to>
      <xdr:col>36</xdr:col>
      <xdr:colOff>172540</xdr:colOff>
      <xdr:row>239</xdr:row>
      <xdr:rowOff>161870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7E23D22-0544-491D-B872-389E0EB168A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20</xdr:col>
      <xdr:colOff>0</xdr:colOff>
      <xdr:row>244</xdr:row>
      <xdr:rowOff>0</xdr:rowOff>
    </xdr:from>
    <xdr:to>
      <xdr:col>25</xdr:col>
      <xdr:colOff>568611</xdr:colOff>
      <xdr:row>267</xdr:row>
      <xdr:rowOff>160750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14FA0D7-3CF1-4BFA-BEE3-76C390FA39A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20</xdr:col>
      <xdr:colOff>0</xdr:colOff>
      <xdr:row>283</xdr:row>
      <xdr:rowOff>0</xdr:rowOff>
    </xdr:from>
    <xdr:to>
      <xdr:col>24</xdr:col>
      <xdr:colOff>887834</xdr:colOff>
      <xdr:row>305</xdr:row>
      <xdr:rowOff>125826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F32E99B-451F-4304-A592-87E4C8AE04C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20</xdr:col>
      <xdr:colOff>0</xdr:colOff>
      <xdr:row>311</xdr:row>
      <xdr:rowOff>0</xdr:rowOff>
    </xdr:from>
    <xdr:to>
      <xdr:col>24</xdr:col>
      <xdr:colOff>887834</xdr:colOff>
      <xdr:row>333</xdr:row>
      <xdr:rowOff>125825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1DBD931-1CD7-44FF-92CD-FB30B7CC106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25</xdr:col>
      <xdr:colOff>0</xdr:colOff>
      <xdr:row>311</xdr:row>
      <xdr:rowOff>0</xdr:rowOff>
    </xdr:from>
    <xdr:to>
      <xdr:col>34</xdr:col>
      <xdr:colOff>31285</xdr:colOff>
      <xdr:row>333</xdr:row>
      <xdr:rowOff>125825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808DFCDD-2BC5-461D-90DB-F93A3D11484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20</xdr:col>
      <xdr:colOff>0</xdr:colOff>
      <xdr:row>347</xdr:row>
      <xdr:rowOff>0</xdr:rowOff>
    </xdr:from>
    <xdr:to>
      <xdr:col>24</xdr:col>
      <xdr:colOff>887834</xdr:colOff>
      <xdr:row>369</xdr:row>
      <xdr:rowOff>125825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1D76C14D-8DDF-4ECC-A122-E89180DA558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20</xdr:col>
      <xdr:colOff>0</xdr:colOff>
      <xdr:row>375</xdr:row>
      <xdr:rowOff>0</xdr:rowOff>
    </xdr:from>
    <xdr:to>
      <xdr:col>24</xdr:col>
      <xdr:colOff>887834</xdr:colOff>
      <xdr:row>397</xdr:row>
      <xdr:rowOff>125824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192B5F9-9E57-4A0C-BF70-9F07B817778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25</xdr:col>
      <xdr:colOff>0</xdr:colOff>
      <xdr:row>375</xdr:row>
      <xdr:rowOff>0</xdr:rowOff>
    </xdr:from>
    <xdr:to>
      <xdr:col>34</xdr:col>
      <xdr:colOff>28110</xdr:colOff>
      <xdr:row>397</xdr:row>
      <xdr:rowOff>123769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F53BB661-F6A7-4CC5-A487-952840B9D53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oneCell">
    <xdr:from>
      <xdr:col>20</xdr:col>
      <xdr:colOff>0</xdr:colOff>
      <xdr:row>412</xdr:row>
      <xdr:rowOff>0</xdr:rowOff>
    </xdr:from>
    <xdr:to>
      <xdr:col>24</xdr:col>
      <xdr:colOff>884659</xdr:colOff>
      <xdr:row>434</xdr:row>
      <xdr:rowOff>125826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67210EAC-318A-4708-81DC-9B8DFD4E0B3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232</xdr:row>
      <xdr:rowOff>180974</xdr:rowOff>
    </xdr:from>
    <xdr:to>
      <xdr:col>7</xdr:col>
      <xdr:colOff>456309</xdr:colOff>
      <xdr:row>255</xdr:row>
      <xdr:rowOff>122649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14167AB-A961-4D98-A44F-55DBBAC2A1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4761</xdr:colOff>
      <xdr:row>331</xdr:row>
      <xdr:rowOff>0</xdr:rowOff>
    </xdr:from>
    <xdr:to>
      <xdr:col>7</xdr:col>
      <xdr:colOff>454719</xdr:colOff>
      <xdr:row>353</xdr:row>
      <xdr:rowOff>125825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D2F8822-F468-4872-BF2C-E26FAB992B7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4761</xdr:colOff>
      <xdr:row>399</xdr:row>
      <xdr:rowOff>180974</xdr:rowOff>
    </xdr:from>
    <xdr:to>
      <xdr:col>7</xdr:col>
      <xdr:colOff>454719</xdr:colOff>
      <xdr:row>422</xdr:row>
      <xdr:rowOff>122649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B8C6BCA-5940-4D77-9216-C2A85B916B2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4760</xdr:colOff>
      <xdr:row>605</xdr:row>
      <xdr:rowOff>180974</xdr:rowOff>
    </xdr:from>
    <xdr:to>
      <xdr:col>7</xdr:col>
      <xdr:colOff>454718</xdr:colOff>
      <xdr:row>628</xdr:row>
      <xdr:rowOff>122649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EB2F475-EBE9-4A6C-8C4D-FE85A56CEDE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471</xdr:row>
      <xdr:rowOff>11906</xdr:rowOff>
    </xdr:from>
    <xdr:to>
      <xdr:col>7</xdr:col>
      <xdr:colOff>456308</xdr:colOff>
      <xdr:row>493</xdr:row>
      <xdr:rowOff>144081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205346A-F1FB-4048-857B-8015AFD505B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260</xdr:row>
      <xdr:rowOff>0</xdr:rowOff>
    </xdr:from>
    <xdr:to>
      <xdr:col>7</xdr:col>
      <xdr:colOff>456308</xdr:colOff>
      <xdr:row>282</xdr:row>
      <xdr:rowOff>125825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2C1937A-7AC3-4286-8CA2-E00E149F723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369</xdr:row>
      <xdr:rowOff>40821</xdr:rowOff>
    </xdr:from>
    <xdr:to>
      <xdr:col>7</xdr:col>
      <xdr:colOff>456308</xdr:colOff>
      <xdr:row>394</xdr:row>
      <xdr:rowOff>160296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B29ABBAB-F6FB-4D7A-90CF-8F16AD09919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302</xdr:row>
      <xdr:rowOff>35719</xdr:rowOff>
    </xdr:from>
    <xdr:to>
      <xdr:col>7</xdr:col>
      <xdr:colOff>456308</xdr:colOff>
      <xdr:row>324</xdr:row>
      <xdr:rowOff>161544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A91BC14F-C7B8-4ECB-AC9E-CE600BDED7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202</xdr:row>
      <xdr:rowOff>0</xdr:rowOff>
    </xdr:from>
    <xdr:to>
      <xdr:col>7</xdr:col>
      <xdr:colOff>456308</xdr:colOff>
      <xdr:row>227</xdr:row>
      <xdr:rowOff>152812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68365129-6622-4111-8D17-E2045120D33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442</xdr:row>
      <xdr:rowOff>11906</xdr:rowOff>
    </xdr:from>
    <xdr:to>
      <xdr:col>7</xdr:col>
      <xdr:colOff>456308</xdr:colOff>
      <xdr:row>464</xdr:row>
      <xdr:rowOff>144081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59F98FB7-E73E-4591-B972-BE33DFD8519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578</xdr:row>
      <xdr:rowOff>0</xdr:rowOff>
    </xdr:from>
    <xdr:to>
      <xdr:col>7</xdr:col>
      <xdr:colOff>456308</xdr:colOff>
      <xdr:row>600</xdr:row>
      <xdr:rowOff>125825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78C1A12-0D8A-42D7-8D60-0012AA19071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644</xdr:row>
      <xdr:rowOff>0</xdr:rowOff>
    </xdr:from>
    <xdr:to>
      <xdr:col>7</xdr:col>
      <xdr:colOff>456308</xdr:colOff>
      <xdr:row>666</xdr:row>
      <xdr:rowOff>125825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564A74A6-691C-4F30-A7C5-05F409630BD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670</xdr:row>
      <xdr:rowOff>0</xdr:rowOff>
    </xdr:from>
    <xdr:to>
      <xdr:col>7</xdr:col>
      <xdr:colOff>456308</xdr:colOff>
      <xdr:row>692</xdr:row>
      <xdr:rowOff>125825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79526A83-016F-4E6F-9070-B4B18476D0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0</xdr:col>
      <xdr:colOff>0</xdr:colOff>
      <xdr:row>512</xdr:row>
      <xdr:rowOff>0</xdr:rowOff>
    </xdr:from>
    <xdr:to>
      <xdr:col>7</xdr:col>
      <xdr:colOff>456308</xdr:colOff>
      <xdr:row>534</xdr:row>
      <xdr:rowOff>125825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3F71C5B2-AAC6-48E4-8E69-CF50B818E1F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0</xdr:colOff>
      <xdr:row>539</xdr:row>
      <xdr:rowOff>0</xdr:rowOff>
    </xdr:from>
    <xdr:to>
      <xdr:col>7</xdr:col>
      <xdr:colOff>456308</xdr:colOff>
      <xdr:row>561</xdr:row>
      <xdr:rowOff>125825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CA5CD64-F0FA-4989-AFA9-7F79959A50A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9</xdr:col>
      <xdr:colOff>0</xdr:colOff>
      <xdr:row>670</xdr:row>
      <xdr:rowOff>0</xdr:rowOff>
    </xdr:from>
    <xdr:to>
      <xdr:col>19</xdr:col>
      <xdr:colOff>571967</xdr:colOff>
      <xdr:row>692</xdr:row>
      <xdr:rowOff>125825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C3020D-9EF2-4A81-9B38-E9AE6EEF362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9</xdr:col>
      <xdr:colOff>0</xdr:colOff>
      <xdr:row>606</xdr:row>
      <xdr:rowOff>0</xdr:rowOff>
    </xdr:from>
    <xdr:to>
      <xdr:col>19</xdr:col>
      <xdr:colOff>571967</xdr:colOff>
      <xdr:row>628</xdr:row>
      <xdr:rowOff>125825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6A71C8-0A5E-4863-AC55-B9C5B8229D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9</xdr:col>
      <xdr:colOff>0</xdr:colOff>
      <xdr:row>471</xdr:row>
      <xdr:rowOff>0</xdr:rowOff>
    </xdr:from>
    <xdr:to>
      <xdr:col>19</xdr:col>
      <xdr:colOff>571967</xdr:colOff>
      <xdr:row>493</xdr:row>
      <xdr:rowOff>125825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A86FEFF-00FA-4851-BA4C-A41C39C8821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9</xdr:col>
      <xdr:colOff>0</xdr:colOff>
      <xdr:row>400</xdr:row>
      <xdr:rowOff>0</xdr:rowOff>
    </xdr:from>
    <xdr:to>
      <xdr:col>19</xdr:col>
      <xdr:colOff>571967</xdr:colOff>
      <xdr:row>422</xdr:row>
      <xdr:rowOff>125825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6950728-341E-4C0F-B751-30E1B7679DE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9</xdr:col>
      <xdr:colOff>0</xdr:colOff>
      <xdr:row>331</xdr:row>
      <xdr:rowOff>0</xdr:rowOff>
    </xdr:from>
    <xdr:to>
      <xdr:col>19</xdr:col>
      <xdr:colOff>571967</xdr:colOff>
      <xdr:row>353</xdr:row>
      <xdr:rowOff>125825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93BD55-37D3-4D4A-8981-45EC8D06DF4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9</xdr:col>
      <xdr:colOff>0</xdr:colOff>
      <xdr:row>233</xdr:row>
      <xdr:rowOff>0</xdr:rowOff>
    </xdr:from>
    <xdr:to>
      <xdr:col>19</xdr:col>
      <xdr:colOff>571967</xdr:colOff>
      <xdr:row>255</xdr:row>
      <xdr:rowOff>125825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F00DCC-D5FE-484F-A9AE-C108BCBE75B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oneCellAnchor>
    <xdr:from>
      <xdr:col>0</xdr:col>
      <xdr:colOff>0</xdr:colOff>
      <xdr:row>111</xdr:row>
      <xdr:rowOff>0</xdr:rowOff>
    </xdr:from>
    <xdr:ext cx="7680000" cy="4320000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1EDFCBF-24F9-41D3-A8AE-ADFD52B1D09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0</xdr:col>
      <xdr:colOff>0</xdr:colOff>
      <xdr:row>25</xdr:row>
      <xdr:rowOff>0</xdr:rowOff>
    </xdr:from>
    <xdr:ext cx="7680000" cy="4320000"/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307ACD5-ADCE-41DC-85FE-42D95DCA3FA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0</xdr:col>
      <xdr:colOff>0</xdr:colOff>
      <xdr:row>56</xdr:row>
      <xdr:rowOff>0</xdr:rowOff>
    </xdr:from>
    <xdr:ext cx="7680000" cy="4320000"/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C5BF57B-0CFF-4D7B-A079-E19FD7C97F9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9</xdr:col>
      <xdr:colOff>0</xdr:colOff>
      <xdr:row>56</xdr:row>
      <xdr:rowOff>47625</xdr:rowOff>
    </xdr:from>
    <xdr:ext cx="7680000" cy="4320000"/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1755BC3-29B8-43BD-91DB-6B133A29F75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0</xdr:col>
      <xdr:colOff>0</xdr:colOff>
      <xdr:row>82</xdr:row>
      <xdr:rowOff>0</xdr:rowOff>
    </xdr:from>
    <xdr:ext cx="7680000" cy="4320000"/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A4D0C7D-BD20-45C6-8782-873627091A1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</xdr:col>
      <xdr:colOff>0</xdr:colOff>
      <xdr:row>82</xdr:row>
      <xdr:rowOff>0</xdr:rowOff>
    </xdr:from>
    <xdr:ext cx="7680000" cy="4320000"/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F443D04-195A-47F8-9492-4F841F3776D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0</xdr:col>
      <xdr:colOff>0</xdr:colOff>
      <xdr:row>157</xdr:row>
      <xdr:rowOff>0</xdr:rowOff>
    </xdr:from>
    <xdr:ext cx="7680000" cy="4320000"/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179B102-8A9C-4BC4-9362-928E7B07FC6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  <xdr:oneCellAnchor>
    <xdr:from>
      <xdr:col>9</xdr:col>
      <xdr:colOff>0</xdr:colOff>
      <xdr:row>157</xdr:row>
      <xdr:rowOff>0</xdr:rowOff>
    </xdr:from>
    <xdr:ext cx="7680000" cy="4320000"/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223E4ED-EED2-4CBD-814E-E30AC71DCA2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oneCellAnchor>
  <xdr:oneCellAnchor>
    <xdr:from>
      <xdr:col>9</xdr:col>
      <xdr:colOff>0</xdr:colOff>
      <xdr:row>25</xdr:row>
      <xdr:rowOff>0</xdr:rowOff>
    </xdr:from>
    <xdr:ext cx="7680000" cy="4320000"/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F0AB8F6E-4E2D-4C62-8633-00617197B93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oneCellAnchor>
  <xdr:oneCellAnchor>
    <xdr:from>
      <xdr:col>25</xdr:col>
      <xdr:colOff>0</xdr:colOff>
      <xdr:row>56</xdr:row>
      <xdr:rowOff>0</xdr:rowOff>
    </xdr:from>
    <xdr:ext cx="7680000" cy="4320000"/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AB04BFA-E354-4A0C-B225-6157A4947C1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oneCellAnchor>
  <xdr:oneCellAnchor>
    <xdr:from>
      <xdr:col>25</xdr:col>
      <xdr:colOff>0</xdr:colOff>
      <xdr:row>157</xdr:row>
      <xdr:rowOff>0</xdr:rowOff>
    </xdr:from>
    <xdr:ext cx="7680000" cy="4320000"/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DF85EAD-847A-4524-98E1-CD0F93F4947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oneCellAnchor>
  <xdr:twoCellAnchor editAs="oneCell">
    <xdr:from>
      <xdr:col>25</xdr:col>
      <xdr:colOff>0</xdr:colOff>
      <xdr:row>233</xdr:row>
      <xdr:rowOff>0</xdr:rowOff>
    </xdr:from>
    <xdr:to>
      <xdr:col>31</xdr:col>
      <xdr:colOff>560176</xdr:colOff>
      <xdr:row>255</xdr:row>
      <xdr:rowOff>115393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5223067-8399-4577-8E4D-FE341AAA2D3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25</xdr:col>
      <xdr:colOff>0</xdr:colOff>
      <xdr:row>539</xdr:row>
      <xdr:rowOff>0</xdr:rowOff>
    </xdr:from>
    <xdr:to>
      <xdr:col>31</xdr:col>
      <xdr:colOff>582401</xdr:colOff>
      <xdr:row>561</xdr:row>
      <xdr:rowOff>122650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640EB08-D4C1-425E-A54A-C2C48F2C821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oneCellAnchor>
    <xdr:from>
      <xdr:col>25</xdr:col>
      <xdr:colOff>0</xdr:colOff>
      <xdr:row>25</xdr:row>
      <xdr:rowOff>0</xdr:rowOff>
    </xdr:from>
    <xdr:ext cx="7680000" cy="4320000"/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303CA108-A8A2-4AFD-A49C-79C0B1124C6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oneCellAnchor>
  <xdr:oneCellAnchor>
    <xdr:from>
      <xdr:col>31</xdr:col>
      <xdr:colOff>631825</xdr:colOff>
      <xdr:row>24</xdr:row>
      <xdr:rowOff>158750</xdr:rowOff>
    </xdr:from>
    <xdr:ext cx="7680000" cy="4320000"/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AF718DA7-2FE8-4715-8630-9A37E277B94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oneCellAnchor>
  <xdr:oneCellAnchor>
    <xdr:from>
      <xdr:col>32</xdr:col>
      <xdr:colOff>95250</xdr:colOff>
      <xdr:row>56</xdr:row>
      <xdr:rowOff>0</xdr:rowOff>
    </xdr:from>
    <xdr:ext cx="7680000" cy="4320000"/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F0FF12E-978A-4CDC-8558-973584CE909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oneCellAnchor>
  <xdr:oneCellAnchor>
    <xdr:from>
      <xdr:col>24</xdr:col>
      <xdr:colOff>746125</xdr:colOff>
      <xdr:row>82</xdr:row>
      <xdr:rowOff>63500</xdr:rowOff>
    </xdr:from>
    <xdr:ext cx="7680000" cy="4320000"/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B481634-CFA2-4163-8B60-459034CFFC2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oneCellAnchor>
  <xdr:oneCellAnchor>
    <xdr:from>
      <xdr:col>32</xdr:col>
      <xdr:colOff>63500</xdr:colOff>
      <xdr:row>81</xdr:row>
      <xdr:rowOff>238125</xdr:rowOff>
    </xdr:from>
    <xdr:ext cx="7680000" cy="4320000"/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6E55D0-1A5C-469C-9792-F02587ADE23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oneCellAnchor>
  <xdr:oneCellAnchor>
    <xdr:from>
      <xdr:col>25</xdr:col>
      <xdr:colOff>0</xdr:colOff>
      <xdr:row>111</xdr:row>
      <xdr:rowOff>0</xdr:rowOff>
    </xdr:from>
    <xdr:ext cx="7680000" cy="4320000"/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4A21DED6-48B1-4970-AC93-5DB82D44919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oneCellAnchor>
  <xdr:twoCellAnchor editAs="oneCell">
    <xdr:from>
      <xdr:col>25</xdr:col>
      <xdr:colOff>0</xdr:colOff>
      <xdr:row>202</xdr:row>
      <xdr:rowOff>0</xdr:rowOff>
    </xdr:from>
    <xdr:to>
      <xdr:col>31</xdr:col>
      <xdr:colOff>551558</xdr:colOff>
      <xdr:row>227</xdr:row>
      <xdr:rowOff>152812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25F6BF3C-222F-4CA2-AEA0-FDD19733F2E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oneCell">
    <xdr:from>
      <xdr:col>32</xdr:col>
      <xdr:colOff>0</xdr:colOff>
      <xdr:row>233</xdr:row>
      <xdr:rowOff>0</xdr:rowOff>
    </xdr:from>
    <xdr:to>
      <xdr:col>41</xdr:col>
      <xdr:colOff>560061</xdr:colOff>
      <xdr:row>255</xdr:row>
      <xdr:rowOff>122650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BA1C631A-5FDA-4AF4-8EC4-97CD585DBA8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oneCell">
    <xdr:from>
      <xdr:col>9</xdr:col>
      <xdr:colOff>0</xdr:colOff>
      <xdr:row>260</xdr:row>
      <xdr:rowOff>0</xdr:rowOff>
    </xdr:from>
    <xdr:to>
      <xdr:col>19</xdr:col>
      <xdr:colOff>581947</xdr:colOff>
      <xdr:row>282</xdr:row>
      <xdr:rowOff>125825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F643863D-56A4-4E80-857D-D8DCCAD924C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oneCell">
    <xdr:from>
      <xdr:col>25</xdr:col>
      <xdr:colOff>0</xdr:colOff>
      <xdr:row>260</xdr:row>
      <xdr:rowOff>0</xdr:rowOff>
    </xdr:from>
    <xdr:to>
      <xdr:col>31</xdr:col>
      <xdr:colOff>561990</xdr:colOff>
      <xdr:row>282</xdr:row>
      <xdr:rowOff>122650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15EF47ED-2E84-405B-BB88-76778621C3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32</xdr:col>
      <xdr:colOff>0</xdr:colOff>
      <xdr:row>260</xdr:row>
      <xdr:rowOff>0</xdr:rowOff>
    </xdr:from>
    <xdr:to>
      <xdr:col>41</xdr:col>
      <xdr:colOff>544301</xdr:colOff>
      <xdr:row>282</xdr:row>
      <xdr:rowOff>122650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5492F1C-56AE-4F85-9E56-7BB2D820D45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 editAs="oneCell">
    <xdr:from>
      <xdr:col>25</xdr:col>
      <xdr:colOff>0</xdr:colOff>
      <xdr:row>302</xdr:row>
      <xdr:rowOff>0</xdr:rowOff>
    </xdr:from>
    <xdr:to>
      <xdr:col>31</xdr:col>
      <xdr:colOff>551558</xdr:colOff>
      <xdr:row>324</xdr:row>
      <xdr:rowOff>122650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6D62A91-5137-4BF2-ABAD-66DC08489DB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25</xdr:col>
      <xdr:colOff>0</xdr:colOff>
      <xdr:row>331</xdr:row>
      <xdr:rowOff>0</xdr:rowOff>
    </xdr:from>
    <xdr:to>
      <xdr:col>31</xdr:col>
      <xdr:colOff>558815</xdr:colOff>
      <xdr:row>353</xdr:row>
      <xdr:rowOff>122650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98E4E50D-B24A-457D-97AF-E792A71DDA9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oneCell">
    <xdr:from>
      <xdr:col>32</xdr:col>
      <xdr:colOff>0</xdr:colOff>
      <xdr:row>331</xdr:row>
      <xdr:rowOff>0</xdr:rowOff>
    </xdr:from>
    <xdr:to>
      <xdr:col>41</xdr:col>
      <xdr:colOff>531146</xdr:colOff>
      <xdr:row>353</xdr:row>
      <xdr:rowOff>122650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4C2C9F83-5B2E-4516-AFFF-3737F0B1F23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 editAs="oneCell">
    <xdr:from>
      <xdr:col>25</xdr:col>
      <xdr:colOff>0</xdr:colOff>
      <xdr:row>369</xdr:row>
      <xdr:rowOff>0</xdr:rowOff>
    </xdr:from>
    <xdr:to>
      <xdr:col>31</xdr:col>
      <xdr:colOff>558815</xdr:colOff>
      <xdr:row>394</xdr:row>
      <xdr:rowOff>122650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CD233D5F-C8E8-4CD0-B93D-329D53AC2D4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 editAs="oneCell">
    <xdr:from>
      <xdr:col>25</xdr:col>
      <xdr:colOff>0</xdr:colOff>
      <xdr:row>401</xdr:row>
      <xdr:rowOff>0</xdr:rowOff>
    </xdr:from>
    <xdr:to>
      <xdr:col>31</xdr:col>
      <xdr:colOff>545208</xdr:colOff>
      <xdr:row>423</xdr:row>
      <xdr:rowOff>116300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60EFCEE4-E42D-409D-ACBA-5336A0D44F6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 editAs="oneCell">
    <xdr:from>
      <xdr:col>32</xdr:col>
      <xdr:colOff>0</xdr:colOff>
      <xdr:row>401</xdr:row>
      <xdr:rowOff>0</xdr:rowOff>
    </xdr:from>
    <xdr:to>
      <xdr:col>41</xdr:col>
      <xdr:colOff>492592</xdr:colOff>
      <xdr:row>423</xdr:row>
      <xdr:rowOff>122650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B7F4F8A7-5F16-4231-8521-7BE26F5DE3F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 editAs="oneCell">
    <xdr:from>
      <xdr:col>25</xdr:col>
      <xdr:colOff>0</xdr:colOff>
      <xdr:row>442</xdr:row>
      <xdr:rowOff>0</xdr:rowOff>
    </xdr:from>
    <xdr:to>
      <xdr:col>31</xdr:col>
      <xdr:colOff>551558</xdr:colOff>
      <xdr:row>464</xdr:row>
      <xdr:rowOff>135350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434A98E-8942-43A6-9E18-B09414357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 editAs="oneCell">
    <xdr:from>
      <xdr:col>25</xdr:col>
      <xdr:colOff>0</xdr:colOff>
      <xdr:row>472</xdr:row>
      <xdr:rowOff>0</xdr:rowOff>
    </xdr:from>
    <xdr:to>
      <xdr:col>31</xdr:col>
      <xdr:colOff>551558</xdr:colOff>
      <xdr:row>494</xdr:row>
      <xdr:rowOff>135350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C9C6F2EF-A879-4A30-8CEA-3585653158C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 editAs="oneCell">
    <xdr:from>
      <xdr:col>32</xdr:col>
      <xdr:colOff>0</xdr:colOff>
      <xdr:row>472</xdr:row>
      <xdr:rowOff>0</xdr:rowOff>
    </xdr:from>
    <xdr:to>
      <xdr:col>41</xdr:col>
      <xdr:colOff>492592</xdr:colOff>
      <xdr:row>494</xdr:row>
      <xdr:rowOff>122650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A3A02961-570F-4411-A397-A7E71CC5943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 editAs="oneCell">
    <xdr:from>
      <xdr:col>25</xdr:col>
      <xdr:colOff>0</xdr:colOff>
      <xdr:row>513</xdr:row>
      <xdr:rowOff>0</xdr:rowOff>
    </xdr:from>
    <xdr:to>
      <xdr:col>31</xdr:col>
      <xdr:colOff>551558</xdr:colOff>
      <xdr:row>535</xdr:row>
      <xdr:rowOff>122650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98B638BF-B580-489E-85FF-24675B3C8AD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 editAs="oneCell">
    <xdr:from>
      <xdr:col>8</xdr:col>
      <xdr:colOff>0</xdr:colOff>
      <xdr:row>539</xdr:row>
      <xdr:rowOff>0</xdr:rowOff>
    </xdr:from>
    <xdr:to>
      <xdr:col>18</xdr:col>
      <xdr:colOff>716658</xdr:colOff>
      <xdr:row>561</xdr:row>
      <xdr:rowOff>122650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22BB7C9E-3A96-4FA4-939E-8E8F24E3BD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 editAs="oneCell">
    <xdr:from>
      <xdr:col>32</xdr:col>
      <xdr:colOff>0</xdr:colOff>
      <xdr:row>540</xdr:row>
      <xdr:rowOff>0</xdr:rowOff>
    </xdr:from>
    <xdr:to>
      <xdr:col>41</xdr:col>
      <xdr:colOff>522983</xdr:colOff>
      <xdr:row>562</xdr:row>
      <xdr:rowOff>125825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2B8A5C0C-8C1E-468D-B78F-DD2E7F6CEE2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 editAs="oneCell">
    <xdr:from>
      <xdr:col>25</xdr:col>
      <xdr:colOff>0</xdr:colOff>
      <xdr:row>578</xdr:row>
      <xdr:rowOff>0</xdr:rowOff>
    </xdr:from>
    <xdr:to>
      <xdr:col>31</xdr:col>
      <xdr:colOff>551558</xdr:colOff>
      <xdr:row>600</xdr:row>
      <xdr:rowOff>122650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51D0EDCB-941F-4680-9BB4-827D6F4D9B4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 editAs="oneCell">
    <xdr:from>
      <xdr:col>24</xdr:col>
      <xdr:colOff>714375</xdr:colOff>
      <xdr:row>606</xdr:row>
      <xdr:rowOff>0</xdr:rowOff>
    </xdr:from>
    <xdr:to>
      <xdr:col>31</xdr:col>
      <xdr:colOff>497583</xdr:colOff>
      <xdr:row>628</xdr:row>
      <xdr:rowOff>113125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628C52ED-F08C-46F4-8EE8-21E135F102A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 editAs="oneCell">
    <xdr:from>
      <xdr:col>32</xdr:col>
      <xdr:colOff>0</xdr:colOff>
      <xdr:row>606</xdr:row>
      <xdr:rowOff>0</xdr:rowOff>
    </xdr:from>
    <xdr:to>
      <xdr:col>41</xdr:col>
      <xdr:colOff>492592</xdr:colOff>
      <xdr:row>628</xdr:row>
      <xdr:rowOff>122650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BC64DCDE-3165-4585-9FB5-D4540BBABB0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 editAs="oneCell">
    <xdr:from>
      <xdr:col>25</xdr:col>
      <xdr:colOff>0</xdr:colOff>
      <xdr:row>644</xdr:row>
      <xdr:rowOff>0</xdr:rowOff>
    </xdr:from>
    <xdr:to>
      <xdr:col>31</xdr:col>
      <xdr:colOff>551558</xdr:colOff>
      <xdr:row>666</xdr:row>
      <xdr:rowOff>122650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66D35F5C-EB42-4245-9664-B9C726FFBAE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 editAs="oneCell">
    <xdr:from>
      <xdr:col>25</xdr:col>
      <xdr:colOff>0</xdr:colOff>
      <xdr:row>670</xdr:row>
      <xdr:rowOff>0</xdr:rowOff>
    </xdr:from>
    <xdr:to>
      <xdr:col>31</xdr:col>
      <xdr:colOff>551558</xdr:colOff>
      <xdr:row>692</xdr:row>
      <xdr:rowOff>122650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11AF67C3-EF3A-4BD7-84B8-4A5DCD0113D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 editAs="oneCell">
    <xdr:from>
      <xdr:col>32</xdr:col>
      <xdr:colOff>0</xdr:colOff>
      <xdr:row>670</xdr:row>
      <xdr:rowOff>0</xdr:rowOff>
    </xdr:from>
    <xdr:to>
      <xdr:col>41</xdr:col>
      <xdr:colOff>492592</xdr:colOff>
      <xdr:row>692</xdr:row>
      <xdr:rowOff>122650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09BCD56C-688C-4F34-BBF4-069100EECCC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UST">
      <a:dk1>
        <a:srgbClr val="323232"/>
      </a:dk1>
      <a:lt1>
        <a:srgbClr val="FFFFFF"/>
      </a:lt1>
      <a:dk2>
        <a:srgbClr val="0073B4"/>
      </a:dk2>
      <a:lt2>
        <a:srgbClr val="41A86E"/>
      </a:lt2>
      <a:accent1>
        <a:srgbClr val="323232"/>
      </a:accent1>
      <a:accent2>
        <a:srgbClr val="1E2D41"/>
      </a:accent2>
      <a:accent3>
        <a:srgbClr val="005450"/>
      </a:accent3>
      <a:accent4>
        <a:srgbClr val="EBE10F"/>
      </a:accent4>
      <a:accent5>
        <a:srgbClr val="FFAF73"/>
      </a:accent5>
      <a:accent6>
        <a:srgbClr val="FF6941"/>
      </a:accent6>
      <a:hlink>
        <a:srgbClr val="000000"/>
      </a:hlink>
      <a:folHlink>
        <a:srgbClr val="323232"/>
      </a:folHlink>
    </a:clrScheme>
    <a:fontScheme name="UST Avenir">
      <a:majorFont>
        <a:latin typeface="Avenir Next LT Pro Demi"/>
        <a:ea typeface=""/>
        <a:cs typeface=""/>
      </a:majorFont>
      <a:minorFont>
        <a:latin typeface="Avenir Next LT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3112-03E7-49FE-982C-14181604CF21}">
  <sheetPr>
    <tabColor theme="0"/>
  </sheetPr>
  <dimension ref="A2:O13"/>
  <sheetViews>
    <sheetView tabSelected="1" workbookViewId="0">
      <selection activeCell="A2" sqref="A2"/>
    </sheetView>
  </sheetViews>
  <sheetFormatPr defaultColWidth="8.765625" defaultRowHeight="14.5" x14ac:dyDescent="0.35"/>
  <cols>
    <col min="1" max="1" width="17.3046875" style="15" customWidth="1"/>
    <col min="2" max="2" width="30.765625" style="15" customWidth="1"/>
    <col min="3" max="3" width="69.15234375" style="15" customWidth="1"/>
    <col min="4" max="16384" width="8.765625" style="15"/>
  </cols>
  <sheetData>
    <row r="2" spans="1:15" ht="20.5" x14ac:dyDescent="0.35">
      <c r="B2" s="340" t="s">
        <v>0</v>
      </c>
    </row>
    <row r="4" spans="1:15" ht="43.5" customHeight="1" x14ac:dyDescent="0.35">
      <c r="B4" s="545" t="s">
        <v>307</v>
      </c>
      <c r="C4" s="548" t="s">
        <v>313</v>
      </c>
    </row>
    <row r="5" spans="1:15" ht="43.5" customHeight="1" x14ac:dyDescent="0.35">
      <c r="B5" s="545" t="s">
        <v>308</v>
      </c>
      <c r="C5" s="548" t="s">
        <v>313</v>
      </c>
    </row>
    <row r="6" spans="1:15" ht="43.5" customHeight="1" x14ac:dyDescent="0.35">
      <c r="B6" s="545" t="s">
        <v>309</v>
      </c>
      <c r="C6" s="548" t="s">
        <v>314</v>
      </c>
    </row>
    <row r="7" spans="1:15" ht="43.5" customHeight="1" x14ac:dyDescent="0.35">
      <c r="B7" s="546" t="s">
        <v>310</v>
      </c>
      <c r="C7" s="544" t="s">
        <v>311</v>
      </c>
    </row>
    <row r="8" spans="1:15" ht="77.5" customHeight="1" x14ac:dyDescent="0.35">
      <c r="B8" s="547"/>
      <c r="C8" s="544" t="s">
        <v>312</v>
      </c>
    </row>
    <row r="10" spans="1:15" s="5" customFormat="1" x14ac:dyDescent="0.35">
      <c r="A10" s="16"/>
      <c r="B10" s="16"/>
    </row>
    <row r="11" spans="1:15" s="5" customFormat="1" ht="42.5" customHeight="1" x14ac:dyDescent="0.35">
      <c r="A11" s="16"/>
      <c r="B11" s="710" t="s">
        <v>316</v>
      </c>
      <c r="C11" s="711">
        <v>45443</v>
      </c>
      <c r="D11" s="553"/>
      <c r="E11" s="553"/>
      <c r="F11" s="554"/>
      <c r="G11" s="554"/>
      <c r="H11" s="555"/>
      <c r="I11" s="555"/>
      <c r="J11" s="556"/>
      <c r="K11" s="556"/>
      <c r="L11" s="550"/>
      <c r="M11" s="550"/>
      <c r="N11" s="551"/>
      <c r="O11" s="551"/>
    </row>
    <row r="12" spans="1:15" s="5" customFormat="1" ht="92" customHeight="1" x14ac:dyDescent="0.35">
      <c r="A12" s="16"/>
      <c r="B12" s="549" t="s">
        <v>315</v>
      </c>
      <c r="C12" s="549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6"/>
    </row>
    <row r="13" spans="1:15" s="5" customFormat="1" x14ac:dyDescent="0.35">
      <c r="A13" s="16"/>
      <c r="B13" s="16"/>
      <c r="J13" s="34"/>
    </row>
  </sheetData>
  <mergeCells count="12">
    <mergeCell ref="B12:C12"/>
    <mergeCell ref="L11:M11"/>
    <mergeCell ref="N11:O11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</mergeCells>
  <conditionalFormatting sqref="D12:N12">
    <cfRule type="cellIs" dxfId="21" priority="3" operator="lessThan">
      <formula>0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DE01-BCF9-482C-A2BA-3C780A1B3249}">
  <sheetPr>
    <tabColor theme="3"/>
  </sheetPr>
  <dimension ref="A1:AK441"/>
  <sheetViews>
    <sheetView zoomScale="80" zoomScaleNormal="80" workbookViewId="0">
      <selection activeCell="L279" sqref="L279"/>
    </sheetView>
  </sheetViews>
  <sheetFormatPr defaultColWidth="8.765625" defaultRowHeight="14.5" x14ac:dyDescent="0.35"/>
  <cols>
    <col min="1" max="1" width="41.07421875" style="1" customWidth="1"/>
    <col min="2" max="2" width="12.69140625" style="1" customWidth="1"/>
    <col min="3" max="3" width="10.765625" style="1" customWidth="1"/>
    <col min="4" max="4" width="12.69140625" style="1" customWidth="1"/>
    <col min="5" max="5" width="10.765625" style="1" customWidth="1"/>
    <col min="6" max="6" width="12.69140625" style="1" customWidth="1"/>
    <col min="7" max="7" width="10.765625" style="1" customWidth="1"/>
    <col min="8" max="10" width="10.4609375" style="1" customWidth="1"/>
    <col min="11" max="11" width="9.69140625" style="1" customWidth="1"/>
    <col min="12" max="20" width="8.765625" style="1"/>
    <col min="21" max="21" width="37.07421875" style="1" customWidth="1"/>
    <col min="22" max="27" width="13.84375" style="1" customWidth="1"/>
    <col min="28" max="16384" width="8.765625" style="1"/>
  </cols>
  <sheetData>
    <row r="1" spans="1:37" s="2" customFormat="1" ht="83.25" customHeight="1" x14ac:dyDescent="0.35">
      <c r="A1" s="2" t="s">
        <v>60</v>
      </c>
      <c r="B1" s="3"/>
      <c r="R1" s="419"/>
      <c r="U1" s="2" t="s">
        <v>152</v>
      </c>
      <c r="AH1" s="3"/>
      <c r="AI1" s="3"/>
      <c r="AJ1" s="3"/>
      <c r="AK1" s="3"/>
    </row>
    <row r="2" spans="1:37" x14ac:dyDescent="0.35">
      <c r="R2" s="420"/>
    </row>
    <row r="3" spans="1:37" ht="33.75" customHeight="1" x14ac:dyDescent="0.35">
      <c r="A3" s="584" t="s">
        <v>115</v>
      </c>
      <c r="B3" s="584"/>
      <c r="C3" s="584"/>
      <c r="D3" s="584"/>
      <c r="E3" s="584"/>
      <c r="F3" s="584"/>
      <c r="G3" s="584"/>
      <c r="R3" s="420"/>
      <c r="U3" s="584" t="s">
        <v>164</v>
      </c>
      <c r="V3" s="584"/>
      <c r="W3" s="584"/>
      <c r="X3" s="584"/>
      <c r="Y3" s="584"/>
      <c r="Z3" s="584"/>
      <c r="AA3" s="584"/>
    </row>
    <row r="4" spans="1:37" s="15" customFormat="1" ht="27.75" customHeight="1" x14ac:dyDescent="0.35">
      <c r="A4" s="114"/>
      <c r="B4" s="591" t="s">
        <v>116</v>
      </c>
      <c r="C4" s="592"/>
      <c r="D4" s="591" t="s">
        <v>117</v>
      </c>
      <c r="E4" s="592"/>
      <c r="F4" s="591" t="s">
        <v>118</v>
      </c>
      <c r="G4" s="593"/>
      <c r="K4" s="588"/>
      <c r="L4" s="588"/>
      <c r="M4" s="588"/>
      <c r="N4" s="57"/>
      <c r="O4" s="57"/>
      <c r="P4" s="57"/>
      <c r="Q4" s="57"/>
      <c r="R4" s="421"/>
      <c r="S4" s="57"/>
      <c r="T4" s="57"/>
      <c r="U4" s="114"/>
      <c r="V4" s="585" t="s">
        <v>181</v>
      </c>
      <c r="W4" s="586"/>
      <c r="X4" s="585" t="s">
        <v>165</v>
      </c>
      <c r="Y4" s="586"/>
      <c r="Z4" s="585" t="s">
        <v>166</v>
      </c>
      <c r="AA4" s="587"/>
    </row>
    <row r="5" spans="1:37" s="15" customFormat="1" ht="21" customHeight="1" x14ac:dyDescent="0.35">
      <c r="A5" s="114"/>
      <c r="B5" s="95" t="s">
        <v>7</v>
      </c>
      <c r="C5" s="94" t="s">
        <v>6</v>
      </c>
      <c r="D5" s="55" t="s">
        <v>7</v>
      </c>
      <c r="E5" s="94" t="s">
        <v>6</v>
      </c>
      <c r="F5" s="55" t="s">
        <v>7</v>
      </c>
      <c r="G5" s="55" t="s">
        <v>6</v>
      </c>
      <c r="K5" s="590"/>
      <c r="L5" s="590"/>
      <c r="M5" s="66"/>
      <c r="N5" s="57"/>
      <c r="O5" s="57"/>
      <c r="P5" s="57"/>
      <c r="Q5" s="57"/>
      <c r="R5" s="421"/>
      <c r="S5" s="57"/>
      <c r="T5" s="57"/>
      <c r="U5" s="114"/>
      <c r="V5" s="95" t="s">
        <v>167</v>
      </c>
      <c r="W5" s="94" t="s">
        <v>6</v>
      </c>
      <c r="X5" s="95" t="s">
        <v>167</v>
      </c>
      <c r="Y5" s="94" t="s">
        <v>6</v>
      </c>
      <c r="Z5" s="95" t="s">
        <v>167</v>
      </c>
      <c r="AA5" s="55" t="s">
        <v>6</v>
      </c>
    </row>
    <row r="6" spans="1:37" s="15" customFormat="1" ht="32.15" customHeight="1" x14ac:dyDescent="0.35">
      <c r="A6" s="267" t="s">
        <v>95</v>
      </c>
      <c r="B6" s="261"/>
      <c r="C6" s="262"/>
      <c r="D6" s="263"/>
      <c r="E6" s="262"/>
      <c r="F6" s="263"/>
      <c r="G6" s="264"/>
      <c r="K6" s="589"/>
      <c r="L6" s="589"/>
      <c r="M6" s="64"/>
      <c r="N6" s="27"/>
      <c r="O6" s="27"/>
      <c r="P6" s="27"/>
      <c r="Q6" s="27"/>
      <c r="R6" s="422"/>
      <c r="S6" s="27"/>
      <c r="T6" s="27"/>
      <c r="U6" s="267" t="s">
        <v>169</v>
      </c>
      <c r="V6" s="261"/>
      <c r="W6" s="262"/>
      <c r="X6" s="263"/>
      <c r="Y6" s="262"/>
      <c r="Z6" s="263"/>
      <c r="AA6" s="264"/>
    </row>
    <row r="7" spans="1:37" s="15" customFormat="1" ht="18" customHeight="1" x14ac:dyDescent="0.35">
      <c r="A7" s="265" t="s">
        <v>52</v>
      </c>
      <c r="B7" s="268">
        <v>2766.8395764107227</v>
      </c>
      <c r="C7" s="269">
        <v>0.22271863157648497</v>
      </c>
      <c r="D7" s="270">
        <v>-0.22663451258949863</v>
      </c>
      <c r="E7" s="387">
        <v>-8.1904260799681161E-5</v>
      </c>
      <c r="F7" s="268">
        <v>-376.62058058902039</v>
      </c>
      <c r="G7" s="269">
        <v>-0.11981083321523112</v>
      </c>
      <c r="K7" s="57"/>
      <c r="L7" s="57"/>
      <c r="M7" s="64"/>
      <c r="N7" s="27"/>
      <c r="O7" s="27"/>
      <c r="P7" s="27"/>
      <c r="Q7" s="27"/>
      <c r="R7" s="422"/>
      <c r="S7" s="27"/>
      <c r="T7" s="27"/>
      <c r="U7" s="265" t="s">
        <v>170</v>
      </c>
      <c r="V7" s="268">
        <v>2766.8395764107227</v>
      </c>
      <c r="W7" s="269">
        <v>0.22271863157648497</v>
      </c>
      <c r="X7" s="270">
        <v>-0.22663451258949863</v>
      </c>
      <c r="Y7" s="387">
        <v>-8.1904260799681161E-5</v>
      </c>
      <c r="Z7" s="268">
        <v>-376.62058058902039</v>
      </c>
      <c r="AA7" s="269">
        <v>-0.11981083321523112</v>
      </c>
    </row>
    <row r="8" spans="1:37" s="15" customFormat="1" ht="18.75" customHeight="1" x14ac:dyDescent="0.35">
      <c r="A8" s="266" t="s">
        <v>222</v>
      </c>
      <c r="B8" s="271" t="s">
        <v>45</v>
      </c>
      <c r="C8" s="272" t="s">
        <v>45</v>
      </c>
      <c r="D8" s="273" t="s">
        <v>45</v>
      </c>
      <c r="E8" s="272" t="s">
        <v>45</v>
      </c>
      <c r="F8" s="274">
        <v>-342.48942358927752</v>
      </c>
      <c r="G8" s="369">
        <v>-0.11014898185083577</v>
      </c>
      <c r="K8" s="57"/>
      <c r="L8" s="57"/>
      <c r="M8" s="64"/>
      <c r="N8" s="27"/>
      <c r="O8" s="27"/>
      <c r="P8" s="27"/>
      <c r="Q8" s="27"/>
      <c r="R8" s="422"/>
      <c r="S8" s="27"/>
      <c r="T8" s="27"/>
      <c r="U8" s="266" t="s">
        <v>173</v>
      </c>
      <c r="V8" s="271" t="s">
        <v>45</v>
      </c>
      <c r="W8" s="272" t="s">
        <v>45</v>
      </c>
      <c r="X8" s="273" t="s">
        <v>45</v>
      </c>
      <c r="Y8" s="272" t="s">
        <v>45</v>
      </c>
      <c r="Z8" s="274">
        <v>-342.48942358927752</v>
      </c>
      <c r="AA8" s="369">
        <v>-0.11014898185083577</v>
      </c>
    </row>
    <row r="9" spans="1:37" s="15" customFormat="1" ht="22.5" customHeight="1" x14ac:dyDescent="0.35">
      <c r="A9" s="370" t="s">
        <v>2</v>
      </c>
      <c r="B9" s="281">
        <v>7757.0261112450098</v>
      </c>
      <c r="C9" s="282">
        <v>0.62440708717948967</v>
      </c>
      <c r="D9" s="283">
        <v>57.989253808474132</v>
      </c>
      <c r="E9" s="284">
        <v>7.5320140534802515E-3</v>
      </c>
      <c r="F9" s="281">
        <v>11.049867219658154</v>
      </c>
      <c r="G9" s="388">
        <v>1.4265299649196539E-3</v>
      </c>
      <c r="K9" s="57"/>
      <c r="L9" s="57"/>
      <c r="M9" s="64"/>
      <c r="N9" s="27"/>
      <c r="O9" s="27"/>
      <c r="P9" s="27"/>
      <c r="Q9" s="27"/>
      <c r="R9" s="422"/>
      <c r="S9" s="27"/>
      <c r="T9" s="27"/>
      <c r="U9" s="370" t="s">
        <v>168</v>
      </c>
      <c r="V9" s="281">
        <v>7757.0261112450098</v>
      </c>
      <c r="W9" s="282">
        <v>0.62440708717948967</v>
      </c>
      <c r="X9" s="283">
        <v>57.989253808474132</v>
      </c>
      <c r="Y9" s="284">
        <v>7.5320140534802515E-3</v>
      </c>
      <c r="Z9" s="281">
        <v>11.049867219658154</v>
      </c>
      <c r="AA9" s="388">
        <v>1.4265299649196539E-3</v>
      </c>
    </row>
    <row r="10" spans="1:37" s="15" customFormat="1" ht="25.5" customHeight="1" x14ac:dyDescent="0.35">
      <c r="A10" s="275" t="s">
        <v>224</v>
      </c>
      <c r="B10" s="276">
        <v>1875.076</v>
      </c>
      <c r="C10" s="277">
        <v>0.15093551660254137</v>
      </c>
      <c r="D10" s="278">
        <v>31.487999999999829</v>
      </c>
      <c r="E10" s="279">
        <v>1.7079737989181831E-2</v>
      </c>
      <c r="F10" s="276">
        <v>1022.1930689072128</v>
      </c>
      <c r="G10" s="280">
        <v>1.1985150970221561</v>
      </c>
      <c r="K10" s="589"/>
      <c r="L10" s="589"/>
      <c r="M10" s="64"/>
      <c r="N10" s="27"/>
      <c r="O10" s="27"/>
      <c r="P10" s="27"/>
      <c r="Q10" s="27"/>
      <c r="R10" s="422"/>
      <c r="S10" s="27"/>
      <c r="T10" s="27"/>
      <c r="U10" s="275" t="s">
        <v>175</v>
      </c>
      <c r="V10" s="276">
        <v>1875.076</v>
      </c>
      <c r="W10" s="277">
        <v>0.15093551660254137</v>
      </c>
      <c r="X10" s="278">
        <v>31.487999999999829</v>
      </c>
      <c r="Y10" s="279">
        <v>1.7079737989181831E-2</v>
      </c>
      <c r="Z10" s="276">
        <v>1022.1930689072128</v>
      </c>
      <c r="AA10" s="280">
        <v>1.1985150970221561</v>
      </c>
    </row>
    <row r="11" spans="1:37" s="15" customFormat="1" ht="27" customHeight="1" x14ac:dyDescent="0.35">
      <c r="A11" s="462" t="s">
        <v>177</v>
      </c>
      <c r="B11" s="75">
        <v>24.085325513333334</v>
      </c>
      <c r="C11" s="141">
        <v>1.9387646414840446E-3</v>
      </c>
      <c r="D11" s="191">
        <v>3.3499121333333335</v>
      </c>
      <c r="E11" s="147">
        <v>0.16155511693653701</v>
      </c>
      <c r="F11" s="128">
        <v>-1.9218126399999989</v>
      </c>
      <c r="G11" s="129">
        <v>-7.3895583153722799E-2</v>
      </c>
      <c r="K11" s="589"/>
      <c r="L11" s="589"/>
      <c r="M11" s="59"/>
      <c r="N11" s="27"/>
      <c r="O11" s="27"/>
      <c r="P11" s="27"/>
      <c r="Q11" s="27"/>
      <c r="R11" s="422"/>
      <c r="S11" s="27"/>
      <c r="T11" s="27"/>
      <c r="U11" s="462" t="s">
        <v>304</v>
      </c>
      <c r="V11" s="75">
        <v>24.085325513333334</v>
      </c>
      <c r="W11" s="141">
        <v>1.9387646414840446E-3</v>
      </c>
      <c r="X11" s="191">
        <v>3.3499121333333335</v>
      </c>
      <c r="Y11" s="147">
        <v>0.16155511693653701</v>
      </c>
      <c r="Z11" s="128">
        <v>-1.9218126399999989</v>
      </c>
      <c r="AA11" s="129">
        <v>-7.3895583153722799E-2</v>
      </c>
    </row>
    <row r="12" spans="1:37" s="15" customFormat="1" ht="34.5" customHeight="1" x14ac:dyDescent="0.35">
      <c r="A12" s="65" t="s">
        <v>16</v>
      </c>
      <c r="B12" s="188">
        <v>12423.02701316907</v>
      </c>
      <c r="C12" s="189">
        <v>0.15287428124402541</v>
      </c>
      <c r="D12" s="192">
        <v>92.600531429217881</v>
      </c>
      <c r="E12" s="221">
        <v>7.5099212153244554E-3</v>
      </c>
      <c r="F12" s="188">
        <v>654.70054289785003</v>
      </c>
      <c r="G12" s="194">
        <v>5.5632425268939745E-2</v>
      </c>
      <c r="K12" s="57"/>
      <c r="L12" s="57"/>
      <c r="M12" s="64"/>
      <c r="N12" s="27"/>
      <c r="O12" s="27"/>
      <c r="P12" s="27"/>
      <c r="Q12" s="27"/>
      <c r="R12" s="422"/>
      <c r="S12" s="27"/>
      <c r="T12" s="27"/>
      <c r="U12" s="65" t="s">
        <v>141</v>
      </c>
      <c r="V12" s="188">
        <v>12423.02701316907</v>
      </c>
      <c r="W12" s="189">
        <v>0.15287428124402541</v>
      </c>
      <c r="X12" s="192">
        <v>92.600531429217881</v>
      </c>
      <c r="Y12" s="221">
        <v>7.5099212153244554E-3</v>
      </c>
      <c r="Z12" s="188">
        <v>654.70054289785003</v>
      </c>
      <c r="AA12" s="194">
        <v>5.5632425268939745E-2</v>
      </c>
    </row>
    <row r="13" spans="1:37" x14ac:dyDescent="0.35">
      <c r="A13" s="39" t="s">
        <v>223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3"/>
      <c r="P13" s="13"/>
      <c r="Q13" s="13"/>
      <c r="R13" s="423"/>
      <c r="S13" s="13"/>
      <c r="T13" s="13"/>
      <c r="U13" s="39" t="s">
        <v>174</v>
      </c>
      <c r="V13" s="11"/>
      <c r="W13" s="11"/>
      <c r="X13" s="11"/>
      <c r="Y13" s="11"/>
      <c r="Z13" s="11"/>
      <c r="AA13" s="11"/>
    </row>
    <row r="14" spans="1:37" s="15" customFormat="1" x14ac:dyDescent="0.35">
      <c r="A14" s="100" t="s">
        <v>225</v>
      </c>
      <c r="B14" s="133"/>
      <c r="C14" s="92"/>
      <c r="D14" s="71"/>
      <c r="E14" s="86"/>
      <c r="F14" s="71"/>
      <c r="G14" s="86"/>
      <c r="K14" s="57"/>
      <c r="L14" s="57"/>
      <c r="M14" s="64"/>
      <c r="N14" s="27"/>
      <c r="O14" s="27"/>
      <c r="P14" s="27"/>
      <c r="Q14" s="27"/>
      <c r="R14" s="422"/>
      <c r="S14" s="27"/>
      <c r="T14" s="27"/>
      <c r="U14" s="100" t="s">
        <v>176</v>
      </c>
      <c r="V14" s="133"/>
      <c r="W14" s="92"/>
      <c r="X14" s="71"/>
      <c r="Y14" s="86"/>
      <c r="Z14" s="71"/>
      <c r="AA14" s="86"/>
    </row>
    <row r="15" spans="1:37" s="15" customFormat="1" x14ac:dyDescent="0.35">
      <c r="A15" s="294" t="s">
        <v>226</v>
      </c>
      <c r="B15" s="71"/>
      <c r="C15" s="72"/>
      <c r="E15" s="57"/>
      <c r="F15" s="57"/>
      <c r="G15" s="64"/>
      <c r="H15" s="27"/>
      <c r="I15" s="27"/>
      <c r="J15" s="27"/>
      <c r="K15" s="27"/>
      <c r="L15" s="27"/>
      <c r="M15" s="64"/>
      <c r="N15" s="27"/>
      <c r="O15" s="27"/>
      <c r="P15" s="27"/>
      <c r="Q15" s="27"/>
      <c r="R15" s="422"/>
      <c r="S15" s="27"/>
      <c r="T15" s="27"/>
      <c r="U15" s="39" t="s">
        <v>171</v>
      </c>
      <c r="V15" s="71"/>
      <c r="W15" s="72"/>
      <c r="Y15" s="57"/>
      <c r="Z15" s="57"/>
      <c r="AA15" s="64"/>
    </row>
    <row r="16" spans="1:37" x14ac:dyDescent="0.35">
      <c r="A16" s="9"/>
      <c r="R16" s="420"/>
    </row>
    <row r="17" spans="1:21" x14ac:dyDescent="0.35">
      <c r="A17" s="9"/>
      <c r="R17" s="420"/>
    </row>
    <row r="18" spans="1:21" x14ac:dyDescent="0.35">
      <c r="A18" s="9"/>
      <c r="R18" s="420"/>
      <c r="U18" s="9"/>
    </row>
    <row r="19" spans="1:21" x14ac:dyDescent="0.35">
      <c r="A19" s="9"/>
      <c r="R19" s="420"/>
      <c r="U19" s="9"/>
    </row>
    <row r="20" spans="1:21" x14ac:dyDescent="0.35">
      <c r="A20" s="9"/>
      <c r="R20" s="420"/>
      <c r="U20" s="9"/>
    </row>
    <row r="21" spans="1:21" x14ac:dyDescent="0.35">
      <c r="A21" s="9"/>
      <c r="R21" s="420"/>
      <c r="U21" s="9"/>
    </row>
    <row r="22" spans="1:21" x14ac:dyDescent="0.35">
      <c r="A22" s="9"/>
      <c r="R22" s="420"/>
      <c r="U22" s="9"/>
    </row>
    <row r="23" spans="1:21" x14ac:dyDescent="0.35">
      <c r="A23" s="9"/>
      <c r="R23" s="420"/>
      <c r="U23" s="9"/>
    </row>
    <row r="24" spans="1:21" x14ac:dyDescent="0.35">
      <c r="A24" s="9"/>
      <c r="R24" s="420"/>
      <c r="U24" s="9"/>
    </row>
    <row r="25" spans="1:21" x14ac:dyDescent="0.35">
      <c r="A25" s="9"/>
      <c r="R25" s="420"/>
      <c r="U25" s="9"/>
    </row>
    <row r="26" spans="1:21" x14ac:dyDescent="0.35">
      <c r="A26" s="9"/>
      <c r="R26" s="420"/>
      <c r="U26" s="9"/>
    </row>
    <row r="27" spans="1:21" x14ac:dyDescent="0.35">
      <c r="A27" s="9"/>
      <c r="R27" s="420"/>
      <c r="U27" s="9"/>
    </row>
    <row r="28" spans="1:21" x14ac:dyDescent="0.35">
      <c r="A28" s="9"/>
      <c r="R28" s="420"/>
      <c r="U28" s="9"/>
    </row>
    <row r="29" spans="1:21" x14ac:dyDescent="0.35">
      <c r="A29" s="9"/>
      <c r="R29" s="420"/>
      <c r="U29" s="9"/>
    </row>
    <row r="30" spans="1:21" x14ac:dyDescent="0.35">
      <c r="A30" s="9"/>
      <c r="R30" s="420"/>
      <c r="U30" s="9"/>
    </row>
    <row r="31" spans="1:21" x14ac:dyDescent="0.35">
      <c r="A31" s="9"/>
      <c r="R31" s="420"/>
      <c r="U31" s="9"/>
    </row>
    <row r="32" spans="1:21" x14ac:dyDescent="0.35">
      <c r="A32" s="9"/>
      <c r="R32" s="420"/>
      <c r="U32" s="9"/>
    </row>
    <row r="33" spans="1:21" x14ac:dyDescent="0.35">
      <c r="A33" s="9"/>
      <c r="R33" s="420"/>
      <c r="U33" s="9"/>
    </row>
    <row r="34" spans="1:21" x14ac:dyDescent="0.35">
      <c r="A34" s="9"/>
      <c r="R34" s="420"/>
      <c r="U34" s="9"/>
    </row>
    <row r="35" spans="1:21" x14ac:dyDescent="0.35">
      <c r="A35" s="9"/>
      <c r="R35" s="420"/>
      <c r="U35" s="9"/>
    </row>
    <row r="36" spans="1:21" x14ac:dyDescent="0.35">
      <c r="A36" s="9"/>
      <c r="R36" s="420"/>
      <c r="U36" s="9"/>
    </row>
    <row r="37" spans="1:21" x14ac:dyDescent="0.35">
      <c r="A37" s="9"/>
      <c r="R37" s="420"/>
      <c r="U37" s="9"/>
    </row>
    <row r="38" spans="1:21" x14ac:dyDescent="0.35">
      <c r="A38" s="9"/>
      <c r="R38" s="420"/>
      <c r="U38" s="9"/>
    </row>
    <row r="39" spans="1:21" x14ac:dyDescent="0.35">
      <c r="A39" s="9"/>
      <c r="R39" s="420"/>
      <c r="U39" s="9"/>
    </row>
    <row r="40" spans="1:21" x14ac:dyDescent="0.35">
      <c r="A40" s="9"/>
      <c r="R40" s="420"/>
      <c r="U40" s="9"/>
    </row>
    <row r="41" spans="1:21" x14ac:dyDescent="0.35">
      <c r="A41" s="9"/>
      <c r="R41" s="420"/>
    </row>
    <row r="42" spans="1:21" x14ac:dyDescent="0.35">
      <c r="A42" s="9"/>
      <c r="R42" s="420"/>
    </row>
    <row r="43" spans="1:21" x14ac:dyDescent="0.35">
      <c r="A43" s="9"/>
      <c r="R43" s="420"/>
    </row>
    <row r="44" spans="1:21" s="224" customFormat="1" ht="27" customHeight="1" x14ac:dyDescent="0.35">
      <c r="A44" s="224" t="s">
        <v>40</v>
      </c>
      <c r="R44" s="424"/>
      <c r="U44" s="224" t="s">
        <v>154</v>
      </c>
    </row>
    <row r="45" spans="1:21" x14ac:dyDescent="0.35">
      <c r="R45" s="420"/>
    </row>
    <row r="46" spans="1:21" x14ac:dyDescent="0.35">
      <c r="R46" s="420"/>
    </row>
    <row r="47" spans="1:21" x14ac:dyDescent="0.35">
      <c r="R47" s="420"/>
    </row>
    <row r="48" spans="1:21" x14ac:dyDescent="0.35">
      <c r="R48" s="420"/>
    </row>
    <row r="49" spans="18:18" x14ac:dyDescent="0.35">
      <c r="R49" s="420"/>
    </row>
    <row r="50" spans="18:18" x14ac:dyDescent="0.35">
      <c r="R50" s="420"/>
    </row>
    <row r="51" spans="18:18" x14ac:dyDescent="0.35">
      <c r="R51" s="420"/>
    </row>
    <row r="52" spans="18:18" x14ac:dyDescent="0.35">
      <c r="R52" s="420"/>
    </row>
    <row r="53" spans="18:18" x14ac:dyDescent="0.35">
      <c r="R53" s="420"/>
    </row>
    <row r="54" spans="18:18" x14ac:dyDescent="0.35">
      <c r="R54" s="420"/>
    </row>
    <row r="55" spans="18:18" x14ac:dyDescent="0.35">
      <c r="R55" s="420"/>
    </row>
    <row r="56" spans="18:18" x14ac:dyDescent="0.35">
      <c r="R56" s="420"/>
    </row>
    <row r="57" spans="18:18" x14ac:dyDescent="0.35">
      <c r="R57" s="420"/>
    </row>
    <row r="58" spans="18:18" x14ac:dyDescent="0.35">
      <c r="R58" s="420"/>
    </row>
    <row r="59" spans="18:18" x14ac:dyDescent="0.35">
      <c r="R59" s="420"/>
    </row>
    <row r="60" spans="18:18" x14ac:dyDescent="0.35">
      <c r="R60" s="420"/>
    </row>
    <row r="61" spans="18:18" x14ac:dyDescent="0.35">
      <c r="R61" s="420"/>
    </row>
    <row r="62" spans="18:18" x14ac:dyDescent="0.35">
      <c r="R62" s="420"/>
    </row>
    <row r="63" spans="18:18" x14ac:dyDescent="0.35">
      <c r="R63" s="420"/>
    </row>
    <row r="64" spans="18:18" x14ac:dyDescent="0.35">
      <c r="R64" s="420"/>
    </row>
    <row r="65" spans="1:37" x14ac:dyDescent="0.35">
      <c r="R65" s="420"/>
    </row>
    <row r="66" spans="1:37" x14ac:dyDescent="0.35">
      <c r="R66" s="420"/>
    </row>
    <row r="67" spans="1:37" x14ac:dyDescent="0.35">
      <c r="R67" s="420"/>
    </row>
    <row r="68" spans="1:37" x14ac:dyDescent="0.35">
      <c r="R68" s="420"/>
    </row>
    <row r="69" spans="1:37" x14ac:dyDescent="0.35">
      <c r="R69" s="420"/>
    </row>
    <row r="70" spans="1:37" x14ac:dyDescent="0.35">
      <c r="R70" s="420"/>
    </row>
    <row r="71" spans="1:37" x14ac:dyDescent="0.35">
      <c r="R71" s="420"/>
    </row>
    <row r="72" spans="1:37" s="351" customFormat="1" ht="45" customHeight="1" x14ac:dyDescent="0.65">
      <c r="A72" s="349" t="s">
        <v>83</v>
      </c>
      <c r="R72" s="425"/>
      <c r="U72" s="349" t="s">
        <v>155</v>
      </c>
      <c r="AH72" s="352"/>
      <c r="AI72" s="352"/>
      <c r="AJ72" s="352"/>
      <c r="AK72" s="352"/>
    </row>
    <row r="73" spans="1:37" s="354" customFormat="1" ht="37.5" customHeight="1" x14ac:dyDescent="0.35">
      <c r="A73" s="353" t="s">
        <v>153</v>
      </c>
      <c r="R73" s="426"/>
      <c r="U73" s="353"/>
      <c r="AH73" s="355"/>
      <c r="AI73" s="355"/>
      <c r="AJ73" s="355"/>
      <c r="AK73" s="355"/>
    </row>
    <row r="74" spans="1:37" x14ac:dyDescent="0.35">
      <c r="R74" s="420"/>
    </row>
    <row r="75" spans="1:37" ht="33" customHeight="1" x14ac:dyDescent="0.35">
      <c r="A75" s="576" t="s">
        <v>119</v>
      </c>
      <c r="B75" s="576"/>
      <c r="C75" s="576"/>
      <c r="D75" s="576"/>
      <c r="E75" s="576"/>
      <c r="F75" s="576"/>
      <c r="G75" s="576"/>
      <c r="R75" s="420"/>
      <c r="U75" s="576" t="s">
        <v>164</v>
      </c>
      <c r="V75" s="576"/>
      <c r="W75" s="576"/>
      <c r="X75" s="576"/>
      <c r="Y75" s="576"/>
      <c r="Z75" s="576"/>
      <c r="AA75" s="576"/>
    </row>
    <row r="76" spans="1:37" ht="21" customHeight="1" x14ac:dyDescent="0.35">
      <c r="A76" s="115"/>
      <c r="B76" s="579" t="s">
        <v>116</v>
      </c>
      <c r="C76" s="578"/>
      <c r="D76" s="579" t="s">
        <v>117</v>
      </c>
      <c r="E76" s="578"/>
      <c r="F76" s="579" t="s">
        <v>118</v>
      </c>
      <c r="G76" s="580"/>
      <c r="H76" s="588"/>
      <c r="I76" s="588"/>
      <c r="J76" s="588"/>
      <c r="K76" s="57"/>
      <c r="L76" s="57"/>
      <c r="M76" s="59"/>
      <c r="N76" s="57"/>
      <c r="O76" s="57"/>
      <c r="P76" s="57"/>
      <c r="Q76" s="57"/>
      <c r="R76" s="427"/>
      <c r="U76" s="115"/>
      <c r="V76" s="577" t="s">
        <v>181</v>
      </c>
      <c r="W76" s="578"/>
      <c r="X76" s="579" t="s">
        <v>165</v>
      </c>
      <c r="Y76" s="578"/>
      <c r="Z76" s="579" t="s">
        <v>166</v>
      </c>
      <c r="AA76" s="580"/>
    </row>
    <row r="77" spans="1:37" ht="21" customHeight="1" x14ac:dyDescent="0.35">
      <c r="A77" s="115"/>
      <c r="B77" s="35" t="s">
        <v>7</v>
      </c>
      <c r="C77" s="103" t="s">
        <v>6</v>
      </c>
      <c r="D77" s="285" t="s">
        <v>7</v>
      </c>
      <c r="E77" s="103" t="s">
        <v>6</v>
      </c>
      <c r="F77" s="35" t="s">
        <v>7</v>
      </c>
      <c r="G77" s="35" t="s">
        <v>6</v>
      </c>
      <c r="H77" s="590"/>
      <c r="I77" s="590"/>
      <c r="J77" s="66"/>
      <c r="K77" s="57"/>
      <c r="L77" s="57"/>
      <c r="M77" s="59"/>
      <c r="N77" s="57"/>
      <c r="O77" s="57"/>
      <c r="P77" s="57"/>
      <c r="Q77" s="57"/>
      <c r="R77" s="427"/>
      <c r="U77" s="115"/>
      <c r="V77" s="35" t="s">
        <v>182</v>
      </c>
      <c r="W77" s="103" t="s">
        <v>6</v>
      </c>
      <c r="X77" s="35" t="s">
        <v>182</v>
      </c>
      <c r="Y77" s="103" t="s">
        <v>6</v>
      </c>
      <c r="Z77" s="35" t="s">
        <v>182</v>
      </c>
      <c r="AA77" s="103" t="s">
        <v>6</v>
      </c>
    </row>
    <row r="78" spans="1:37" ht="21" customHeight="1" x14ac:dyDescent="0.35">
      <c r="A78" s="49" t="s">
        <v>41</v>
      </c>
      <c r="B78" s="74">
        <v>1787.638506425619</v>
      </c>
      <c r="C78" s="142">
        <v>0.64609402065320665</v>
      </c>
      <c r="D78" s="196">
        <v>54.783305897004084</v>
      </c>
      <c r="E78" s="130">
        <v>3.1614474123569103E-2</v>
      </c>
      <c r="F78" s="74">
        <v>-313.59005648895504</v>
      </c>
      <c r="G78" s="77">
        <v>-0.14924128770359957</v>
      </c>
      <c r="H78" s="589"/>
      <c r="I78" s="589"/>
      <c r="J78" s="64"/>
      <c r="K78" s="27"/>
      <c r="L78" s="27"/>
      <c r="M78" s="27"/>
      <c r="N78" s="27"/>
      <c r="O78" s="27"/>
      <c r="P78" s="27"/>
      <c r="Q78" s="27"/>
      <c r="R78" s="427"/>
      <c r="U78" s="463" t="s">
        <v>183</v>
      </c>
      <c r="V78" s="74">
        <v>1787.638506425619</v>
      </c>
      <c r="W78" s="142">
        <v>0.64609402065320665</v>
      </c>
      <c r="X78" s="196">
        <v>54.783305897004084</v>
      </c>
      <c r="Y78" s="130">
        <v>3.1614474123569103E-2</v>
      </c>
      <c r="Z78" s="74">
        <v>-313.59005648895504</v>
      </c>
      <c r="AA78" s="77">
        <v>-0.14924128770359957</v>
      </c>
    </row>
    <row r="79" spans="1:37" ht="21" customHeight="1" x14ac:dyDescent="0.35">
      <c r="A79" s="49" t="s">
        <v>42</v>
      </c>
      <c r="B79" s="74">
        <v>149.33682192340325</v>
      </c>
      <c r="C79" s="105">
        <v>5.3973791323720384E-2</v>
      </c>
      <c r="D79" s="196">
        <v>-29.449506306007152</v>
      </c>
      <c r="E79" s="76">
        <v>-0.16471900618831936</v>
      </c>
      <c r="F79" s="74">
        <v>20.48821660037936</v>
      </c>
      <c r="G79" s="77">
        <v>0.1590099989752729</v>
      </c>
      <c r="H79" s="589"/>
      <c r="I79" s="589"/>
      <c r="J79" s="59"/>
      <c r="K79" s="27"/>
      <c r="L79" s="27"/>
      <c r="M79" s="27"/>
      <c r="N79" s="27"/>
      <c r="O79" s="27"/>
      <c r="P79" s="27"/>
      <c r="Q79" s="27"/>
      <c r="R79" s="427"/>
      <c r="U79" s="463" t="s">
        <v>184</v>
      </c>
      <c r="V79" s="74">
        <v>149.33682192340325</v>
      </c>
      <c r="W79" s="105">
        <v>5.3973791323720384E-2</v>
      </c>
      <c r="X79" s="196">
        <v>-29.449506306007152</v>
      </c>
      <c r="Y79" s="76">
        <v>-0.16471900618831936</v>
      </c>
      <c r="Z79" s="74">
        <v>20.48821660037936</v>
      </c>
      <c r="AA79" s="77">
        <v>0.1590099989752729</v>
      </c>
    </row>
    <row r="80" spans="1:37" ht="21" customHeight="1" x14ac:dyDescent="0.35">
      <c r="A80" s="49" t="s">
        <v>3</v>
      </c>
      <c r="B80" s="74">
        <v>596.26381448560176</v>
      </c>
      <c r="C80" s="82">
        <v>0.21550357294625078</v>
      </c>
      <c r="D80" s="196">
        <v>-16.482719806007935</v>
      </c>
      <c r="E80" s="130">
        <v>-2.6899735671395475E-2</v>
      </c>
      <c r="F80" s="68">
        <v>-7.5802428016140766</v>
      </c>
      <c r="G80" s="64">
        <v>-1.2553311919088039E-2</v>
      </c>
      <c r="H80" s="589"/>
      <c r="I80" s="589"/>
      <c r="J80" s="64"/>
      <c r="K80" s="27"/>
      <c r="L80" s="27"/>
      <c r="M80" s="27"/>
      <c r="N80" s="27"/>
      <c r="O80" s="27"/>
      <c r="P80" s="27"/>
      <c r="Q80" s="27"/>
      <c r="R80" s="427"/>
      <c r="U80" s="463" t="s">
        <v>133</v>
      </c>
      <c r="V80" s="74">
        <v>596.26381448560176</v>
      </c>
      <c r="W80" s="82">
        <v>0.21550357294625078</v>
      </c>
      <c r="X80" s="196">
        <v>-16.482719806007935</v>
      </c>
      <c r="Y80" s="130">
        <v>-2.6899735671395475E-2</v>
      </c>
      <c r="Z80" s="68">
        <v>-7.5802428016140766</v>
      </c>
      <c r="AA80" s="64">
        <v>-1.2553311919088039E-2</v>
      </c>
    </row>
    <row r="81" spans="1:27" ht="21" customHeight="1" x14ac:dyDescent="0.35">
      <c r="A81" s="49" t="s">
        <v>1</v>
      </c>
      <c r="B81" s="190">
        <v>233.59868925586372</v>
      </c>
      <c r="C81" s="105">
        <v>8.4427984639029618E-2</v>
      </c>
      <c r="D81" s="191">
        <v>-9.0787770560059187</v>
      </c>
      <c r="E81" s="131">
        <v>-3.7410877878288895E-2</v>
      </c>
      <c r="F81" s="75">
        <v>-75.940242219065766</v>
      </c>
      <c r="G81" s="81">
        <v>-0.24533341204357162</v>
      </c>
      <c r="H81" s="589"/>
      <c r="I81" s="589"/>
      <c r="J81" s="64"/>
      <c r="K81" s="27"/>
      <c r="L81" s="27"/>
      <c r="M81" s="27"/>
      <c r="N81" s="27"/>
      <c r="O81" s="27"/>
      <c r="P81" s="27"/>
      <c r="Q81" s="27"/>
      <c r="R81" s="427"/>
      <c r="U81" s="463" t="s">
        <v>135</v>
      </c>
      <c r="V81" s="190">
        <v>233.59868925586372</v>
      </c>
      <c r="W81" s="105">
        <v>8.4427984639029618E-2</v>
      </c>
      <c r="X81" s="191">
        <v>-9.0787770560059187</v>
      </c>
      <c r="Y81" s="131">
        <v>-3.7410877878288895E-2</v>
      </c>
      <c r="Z81" s="75">
        <v>-75.940242219065766</v>
      </c>
      <c r="AA81" s="81">
        <v>-0.24533341204357162</v>
      </c>
    </row>
    <row r="82" spans="1:27" s="15" customFormat="1" ht="29.15" customHeight="1" x14ac:dyDescent="0.35">
      <c r="A82" s="60" t="s">
        <v>43</v>
      </c>
      <c r="B82" s="104">
        <v>2766.8395764107227</v>
      </c>
      <c r="C82" s="84">
        <v>0.99999936956220736</v>
      </c>
      <c r="D82" s="197">
        <v>-0.22663451258949863</v>
      </c>
      <c r="E82" s="459">
        <v>-8.1904260799681161E-5</v>
      </c>
      <c r="F82" s="83">
        <v>-376.62058058902039</v>
      </c>
      <c r="G82" s="198">
        <v>-0.11981083321523112</v>
      </c>
      <c r="H82" s="57"/>
      <c r="I82" s="57"/>
      <c r="J82" s="64"/>
      <c r="K82" s="27"/>
      <c r="L82" s="27"/>
      <c r="M82" s="27"/>
      <c r="N82" s="27"/>
      <c r="O82" s="27"/>
      <c r="P82" s="27"/>
      <c r="Q82" s="27"/>
      <c r="R82" s="427"/>
      <c r="U82" s="464" t="s">
        <v>185</v>
      </c>
      <c r="V82" s="104">
        <v>2766.8395764107227</v>
      </c>
      <c r="W82" s="84">
        <v>0.99999936956220736</v>
      </c>
      <c r="X82" s="197">
        <v>-0.22663451258949863</v>
      </c>
      <c r="Y82" s="459">
        <v>-8.1904260799681161E-5</v>
      </c>
      <c r="Z82" s="83">
        <v>-376.62058058902039</v>
      </c>
      <c r="AA82" s="198">
        <v>-0.11981083321523112</v>
      </c>
    </row>
    <row r="83" spans="1:27" s="15" customFormat="1" ht="29.25" customHeight="1" x14ac:dyDescent="0.35">
      <c r="A83" s="73" t="s">
        <v>44</v>
      </c>
      <c r="B83" s="96" t="s">
        <v>45</v>
      </c>
      <c r="C83" s="85"/>
      <c r="D83" s="96" t="s">
        <v>45</v>
      </c>
      <c r="E83" s="85" t="s">
        <v>45</v>
      </c>
      <c r="F83" s="188">
        <v>-342.48942358927752</v>
      </c>
      <c r="G83" s="140">
        <v>-0.11014898185083577</v>
      </c>
      <c r="H83" s="27"/>
      <c r="I83" s="27"/>
      <c r="J83" s="64"/>
      <c r="K83" s="27"/>
      <c r="L83" s="27"/>
      <c r="M83" s="27"/>
      <c r="N83" s="27"/>
      <c r="O83" s="27"/>
      <c r="P83" s="27"/>
      <c r="Q83" s="27"/>
      <c r="R83" s="427"/>
      <c r="U83" s="73" t="s">
        <v>186</v>
      </c>
      <c r="V83" s="96" t="s">
        <v>45</v>
      </c>
      <c r="W83" s="85"/>
      <c r="X83" s="96" t="s">
        <v>45</v>
      </c>
      <c r="Y83" s="85" t="s">
        <v>45</v>
      </c>
      <c r="Z83" s="188">
        <v>-342.48942358927752</v>
      </c>
      <c r="AA83" s="140">
        <v>-0.11014898185083577</v>
      </c>
    </row>
    <row r="84" spans="1:27" x14ac:dyDescent="0.35">
      <c r="A84" s="39" t="s">
        <v>48</v>
      </c>
      <c r="B84" s="71"/>
      <c r="C84" s="72"/>
      <c r="D84" s="15"/>
      <c r="E84" s="57"/>
      <c r="F84" s="57"/>
      <c r="G84" s="64"/>
      <c r="H84" s="27"/>
      <c r="I84" s="27"/>
      <c r="J84" s="27"/>
      <c r="K84" s="27"/>
      <c r="L84" s="27"/>
      <c r="M84" s="64"/>
      <c r="N84" s="27"/>
      <c r="O84" s="27"/>
      <c r="P84" s="27"/>
      <c r="Q84" s="27"/>
      <c r="R84" s="422"/>
      <c r="S84" s="27"/>
      <c r="T84" s="27"/>
      <c r="U84" s="39" t="s">
        <v>187</v>
      </c>
      <c r="V84" s="71"/>
      <c r="W84" s="72"/>
      <c r="X84" s="15"/>
      <c r="Y84" s="57"/>
      <c r="Z84" s="57"/>
      <c r="AA84" s="64"/>
    </row>
    <row r="85" spans="1:27" x14ac:dyDescent="0.35">
      <c r="A85" s="39" t="s">
        <v>49</v>
      </c>
      <c r="B85" s="71"/>
      <c r="C85" s="72"/>
      <c r="D85" s="15"/>
      <c r="E85" s="57"/>
      <c r="F85" s="57"/>
      <c r="G85" s="64"/>
      <c r="H85" s="27"/>
      <c r="I85" s="27"/>
      <c r="J85" s="27"/>
      <c r="K85" s="27"/>
      <c r="L85" s="27"/>
      <c r="M85" s="64"/>
      <c r="N85" s="27"/>
      <c r="O85" s="27"/>
      <c r="P85" s="27"/>
      <c r="Q85" s="27"/>
      <c r="R85" s="422"/>
      <c r="S85" s="27"/>
      <c r="T85" s="27"/>
      <c r="U85" s="39" t="s">
        <v>188</v>
      </c>
      <c r="V85" s="71"/>
      <c r="W85" s="72"/>
      <c r="X85" s="15"/>
      <c r="Y85" s="57"/>
      <c r="Z85" s="57"/>
      <c r="AA85" s="64"/>
    </row>
    <row r="86" spans="1:27" x14ac:dyDescent="0.35">
      <c r="A86" s="39" t="s">
        <v>50</v>
      </c>
      <c r="B86" s="71"/>
      <c r="C86" s="72"/>
      <c r="D86" s="15"/>
      <c r="E86" s="57"/>
      <c r="F86" s="57"/>
      <c r="G86" s="64"/>
      <c r="H86" s="27"/>
      <c r="I86" s="27"/>
      <c r="J86" s="27"/>
      <c r="K86" s="27"/>
      <c r="L86" s="27"/>
      <c r="M86" s="64"/>
      <c r="N86" s="27"/>
      <c r="O86" s="27"/>
      <c r="P86" s="27"/>
      <c r="Q86" s="27"/>
      <c r="R86" s="422"/>
      <c r="S86" s="27"/>
      <c r="T86" s="27"/>
      <c r="U86" s="39" t="s">
        <v>172</v>
      </c>
      <c r="V86" s="71"/>
      <c r="W86" s="72"/>
      <c r="X86" s="15"/>
      <c r="Y86" s="57"/>
      <c r="Z86" s="57"/>
      <c r="AA86" s="64"/>
    </row>
    <row r="87" spans="1:27" x14ac:dyDescent="0.35">
      <c r="A87" s="3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428"/>
      <c r="S87" s="15"/>
      <c r="T87" s="15"/>
      <c r="U87" s="39"/>
      <c r="V87" s="15"/>
      <c r="W87" s="15"/>
      <c r="X87" s="15"/>
      <c r="Y87" s="15"/>
      <c r="Z87" s="15"/>
      <c r="AA87" s="15"/>
    </row>
    <row r="88" spans="1:27" x14ac:dyDescent="0.35">
      <c r="A88" s="3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428"/>
      <c r="S88" s="15"/>
      <c r="T88" s="15"/>
      <c r="U88" s="39"/>
      <c r="V88" s="15"/>
      <c r="W88" s="15"/>
      <c r="X88" s="15"/>
      <c r="Y88" s="15"/>
      <c r="Z88" s="15"/>
      <c r="AA88" s="15"/>
    </row>
    <row r="89" spans="1:27" x14ac:dyDescent="0.35">
      <c r="A89" s="3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428"/>
      <c r="S89" s="15"/>
      <c r="T89" s="15"/>
      <c r="U89" s="39"/>
      <c r="V89" s="15"/>
      <c r="W89" s="15"/>
      <c r="X89" s="15"/>
      <c r="Y89" s="15"/>
      <c r="Z89" s="15"/>
      <c r="AA89" s="15"/>
    </row>
    <row r="90" spans="1:27" x14ac:dyDescent="0.35">
      <c r="A90" s="3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428"/>
      <c r="S90" s="15"/>
      <c r="T90" s="15"/>
      <c r="U90" s="39"/>
      <c r="V90" s="15"/>
      <c r="W90" s="15"/>
      <c r="X90" s="15"/>
      <c r="Y90" s="15"/>
      <c r="Z90" s="15"/>
      <c r="AA90" s="15"/>
    </row>
    <row r="91" spans="1:27" x14ac:dyDescent="0.35">
      <c r="A91" s="3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428"/>
      <c r="S91" s="15"/>
      <c r="T91" s="15"/>
      <c r="U91" s="39"/>
      <c r="V91" s="15"/>
      <c r="W91" s="15"/>
      <c r="X91" s="15"/>
      <c r="Y91" s="15"/>
      <c r="Z91" s="15"/>
      <c r="AA91" s="15"/>
    </row>
    <row r="92" spans="1:27" x14ac:dyDescent="0.35">
      <c r="A92" s="3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428"/>
      <c r="S92" s="15"/>
      <c r="T92" s="15"/>
      <c r="U92" s="39"/>
      <c r="V92" s="15"/>
      <c r="W92" s="15"/>
      <c r="X92" s="15"/>
      <c r="Y92" s="15"/>
      <c r="Z92" s="15"/>
      <c r="AA92" s="15"/>
    </row>
    <row r="93" spans="1:27" x14ac:dyDescent="0.35">
      <c r="A93" s="3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428"/>
      <c r="S93" s="15"/>
      <c r="T93" s="15"/>
      <c r="U93" s="39"/>
      <c r="V93" s="15"/>
      <c r="W93" s="15"/>
      <c r="X93" s="15"/>
      <c r="Y93" s="15"/>
      <c r="Z93" s="15"/>
      <c r="AA93" s="15"/>
    </row>
    <row r="94" spans="1:27" x14ac:dyDescent="0.35">
      <c r="A94" s="3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428"/>
      <c r="S94" s="15"/>
      <c r="T94" s="15"/>
      <c r="U94" s="39"/>
      <c r="V94" s="15"/>
      <c r="W94" s="15"/>
      <c r="X94" s="15"/>
      <c r="Y94" s="15"/>
      <c r="Z94" s="15"/>
      <c r="AA94" s="15"/>
    </row>
    <row r="95" spans="1:27" x14ac:dyDescent="0.35">
      <c r="A95" s="3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428"/>
      <c r="S95" s="15"/>
      <c r="T95" s="15"/>
      <c r="U95" s="39"/>
      <c r="V95" s="15"/>
      <c r="W95" s="15"/>
      <c r="X95" s="15"/>
      <c r="Y95" s="15"/>
      <c r="Z95" s="15"/>
      <c r="AA95" s="15"/>
    </row>
    <row r="96" spans="1:27" x14ac:dyDescent="0.35">
      <c r="A96" s="3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428"/>
      <c r="S96" s="15"/>
      <c r="T96" s="15"/>
      <c r="U96" s="39"/>
      <c r="V96" s="15"/>
      <c r="W96" s="15"/>
      <c r="X96" s="15"/>
      <c r="Y96" s="15"/>
      <c r="Z96" s="15"/>
      <c r="AA96" s="15"/>
    </row>
    <row r="97" spans="1:27" x14ac:dyDescent="0.35">
      <c r="A97" s="3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428"/>
      <c r="S97" s="15"/>
      <c r="T97" s="15"/>
      <c r="U97" s="39"/>
      <c r="V97" s="15"/>
      <c r="W97" s="15"/>
      <c r="X97" s="15"/>
      <c r="Y97" s="15"/>
      <c r="Z97" s="15"/>
      <c r="AA97" s="15"/>
    </row>
    <row r="98" spans="1:27" x14ac:dyDescent="0.35">
      <c r="A98" s="3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428"/>
      <c r="S98" s="15"/>
      <c r="T98" s="15"/>
      <c r="U98" s="39"/>
      <c r="V98" s="15"/>
      <c r="W98" s="15"/>
      <c r="X98" s="15"/>
      <c r="Y98" s="15"/>
      <c r="Z98" s="15"/>
      <c r="AA98" s="15"/>
    </row>
    <row r="99" spans="1:27" x14ac:dyDescent="0.35">
      <c r="A99" s="3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428"/>
      <c r="S99" s="15"/>
      <c r="T99" s="15"/>
      <c r="U99" s="39"/>
      <c r="V99" s="15"/>
      <c r="W99" s="15"/>
      <c r="X99" s="15"/>
      <c r="Y99" s="15"/>
      <c r="Z99" s="15"/>
      <c r="AA99" s="15"/>
    </row>
    <row r="100" spans="1:27" x14ac:dyDescent="0.35">
      <c r="A100" s="3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428"/>
      <c r="S100" s="15"/>
      <c r="T100" s="15"/>
      <c r="U100" s="39"/>
      <c r="V100" s="15"/>
      <c r="W100" s="15"/>
      <c r="X100" s="15"/>
      <c r="Y100" s="15"/>
      <c r="Z100" s="15"/>
      <c r="AA100" s="15"/>
    </row>
    <row r="101" spans="1:27" x14ac:dyDescent="0.35">
      <c r="A101" s="3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428"/>
      <c r="S101" s="15"/>
      <c r="T101" s="15"/>
      <c r="U101" s="39"/>
      <c r="V101" s="15"/>
      <c r="W101" s="15"/>
      <c r="X101" s="15"/>
      <c r="Y101" s="15"/>
      <c r="Z101" s="15"/>
      <c r="AA101" s="15"/>
    </row>
    <row r="102" spans="1:27" x14ac:dyDescent="0.35">
      <c r="A102" s="3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428"/>
      <c r="S102" s="15"/>
      <c r="T102" s="15"/>
      <c r="U102" s="39"/>
      <c r="V102" s="15"/>
      <c r="W102" s="15"/>
      <c r="X102" s="15"/>
      <c r="Y102" s="15"/>
      <c r="Z102" s="15"/>
      <c r="AA102" s="15"/>
    </row>
    <row r="103" spans="1:27" x14ac:dyDescent="0.35">
      <c r="A103" s="3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428"/>
      <c r="S103" s="15"/>
      <c r="T103" s="15"/>
      <c r="U103" s="39"/>
      <c r="V103" s="15"/>
      <c r="W103" s="15"/>
      <c r="X103" s="15"/>
      <c r="Y103" s="15"/>
      <c r="Z103" s="15"/>
      <c r="AA103" s="15"/>
    </row>
    <row r="104" spans="1:27" x14ac:dyDescent="0.35">
      <c r="A104" s="3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428"/>
      <c r="S104" s="15"/>
      <c r="T104" s="15"/>
      <c r="U104" s="39"/>
      <c r="V104" s="15"/>
      <c r="W104" s="15"/>
      <c r="X104" s="15"/>
      <c r="Y104" s="15"/>
      <c r="Z104" s="15"/>
      <c r="AA104" s="15"/>
    </row>
    <row r="105" spans="1:27" x14ac:dyDescent="0.35">
      <c r="A105" s="3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428"/>
      <c r="S105" s="15"/>
      <c r="T105" s="15"/>
      <c r="U105" s="39"/>
      <c r="V105" s="15"/>
      <c r="W105" s="15"/>
      <c r="X105" s="15"/>
      <c r="Y105" s="15"/>
      <c r="Z105" s="15"/>
      <c r="AA105" s="15"/>
    </row>
    <row r="106" spans="1:27" x14ac:dyDescent="0.35">
      <c r="A106" s="3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428"/>
      <c r="S106" s="15"/>
      <c r="T106" s="15"/>
      <c r="U106" s="39"/>
      <c r="V106" s="15"/>
      <c r="W106" s="15"/>
      <c r="X106" s="15"/>
      <c r="Y106" s="15"/>
      <c r="Z106" s="15"/>
      <c r="AA106" s="15"/>
    </row>
    <row r="107" spans="1:27" x14ac:dyDescent="0.35">
      <c r="A107" s="3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428"/>
      <c r="S107" s="15"/>
      <c r="T107" s="15"/>
      <c r="U107" s="39"/>
      <c r="V107" s="15"/>
      <c r="W107" s="15"/>
      <c r="X107" s="15"/>
      <c r="Y107" s="15"/>
      <c r="Z107" s="15"/>
      <c r="AA107" s="15"/>
    </row>
    <row r="108" spans="1:27" x14ac:dyDescent="0.35">
      <c r="A108" s="3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428"/>
      <c r="S108" s="15"/>
      <c r="T108" s="15"/>
      <c r="U108" s="39"/>
      <c r="V108" s="15"/>
      <c r="W108" s="15"/>
      <c r="X108" s="15"/>
      <c r="Y108" s="15"/>
      <c r="Z108" s="15"/>
      <c r="AA108" s="15"/>
    </row>
    <row r="109" spans="1:27" x14ac:dyDescent="0.35">
      <c r="A109" s="3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428"/>
      <c r="S109" s="15"/>
      <c r="T109" s="15"/>
      <c r="U109" s="39"/>
      <c r="V109" s="15"/>
      <c r="W109" s="15"/>
      <c r="X109" s="15"/>
      <c r="Y109" s="15"/>
      <c r="Z109" s="15"/>
      <c r="AA109" s="15"/>
    </row>
    <row r="110" spans="1:27" x14ac:dyDescent="0.35">
      <c r="A110" s="3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428"/>
      <c r="S110" s="15"/>
      <c r="T110" s="15"/>
      <c r="U110" s="39"/>
      <c r="V110" s="15"/>
      <c r="W110" s="15"/>
      <c r="X110" s="15"/>
      <c r="Y110" s="15"/>
      <c r="Z110" s="15"/>
      <c r="AA110" s="15"/>
    </row>
    <row r="111" spans="1:27" x14ac:dyDescent="0.35">
      <c r="A111" s="3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428"/>
      <c r="S111" s="15"/>
      <c r="T111" s="15"/>
      <c r="U111" s="15"/>
    </row>
    <row r="112" spans="1:27" x14ac:dyDescent="0.35">
      <c r="A112" s="39"/>
      <c r="B112" s="71"/>
      <c r="C112" s="72"/>
      <c r="D112" s="15"/>
      <c r="E112" s="57"/>
      <c r="F112" s="57"/>
      <c r="G112" s="64"/>
      <c r="R112" s="420"/>
    </row>
    <row r="113" spans="1:21" x14ac:dyDescent="0.35">
      <c r="A113" s="39"/>
      <c r="B113" s="71"/>
      <c r="C113" s="72"/>
      <c r="D113" s="15"/>
      <c r="E113" s="57"/>
      <c r="F113" s="57"/>
      <c r="G113" s="64"/>
      <c r="R113" s="420"/>
    </row>
    <row r="114" spans="1:21" s="29" customFormat="1" ht="27" customHeight="1" x14ac:dyDescent="0.35">
      <c r="A114" s="29" t="s">
        <v>40</v>
      </c>
      <c r="R114" s="429"/>
      <c r="U114" s="29" t="s">
        <v>154</v>
      </c>
    </row>
    <row r="115" spans="1:21" x14ac:dyDescent="0.35">
      <c r="A115" s="39"/>
      <c r="B115" s="71"/>
      <c r="C115" s="72"/>
      <c r="D115" s="15"/>
      <c r="E115" s="57"/>
      <c r="F115" s="57"/>
      <c r="G115" s="64"/>
      <c r="R115" s="420"/>
    </row>
    <row r="116" spans="1:21" x14ac:dyDescent="0.35">
      <c r="A116" s="39"/>
      <c r="B116" s="71"/>
      <c r="C116" s="72"/>
      <c r="D116" s="15"/>
      <c r="E116" s="57"/>
      <c r="F116" s="57"/>
      <c r="G116" s="64"/>
      <c r="R116" s="420"/>
    </row>
    <row r="117" spans="1:21" x14ac:dyDescent="0.35">
      <c r="A117" s="39"/>
      <c r="B117" s="71"/>
      <c r="C117" s="72"/>
      <c r="D117" s="15"/>
      <c r="E117" s="57"/>
      <c r="F117" s="57"/>
      <c r="G117" s="64"/>
      <c r="R117" s="420"/>
    </row>
    <row r="118" spans="1:21" x14ac:dyDescent="0.35">
      <c r="A118" s="39"/>
      <c r="B118" s="71"/>
      <c r="C118" s="72"/>
      <c r="D118" s="15"/>
      <c r="E118" s="57"/>
      <c r="F118" s="57"/>
      <c r="G118" s="64"/>
      <c r="R118" s="420"/>
    </row>
    <row r="119" spans="1:21" x14ac:dyDescent="0.35">
      <c r="A119" s="39"/>
      <c r="B119" s="71"/>
      <c r="C119" s="72"/>
      <c r="D119" s="15"/>
      <c r="E119" s="57"/>
      <c r="F119" s="57"/>
      <c r="G119" s="64"/>
      <c r="R119" s="420"/>
    </row>
    <row r="120" spans="1:21" x14ac:dyDescent="0.35">
      <c r="A120" s="39"/>
      <c r="B120" s="71"/>
      <c r="C120" s="72"/>
      <c r="D120" s="15"/>
      <c r="E120" s="57"/>
      <c r="F120" s="57"/>
      <c r="G120" s="64"/>
      <c r="R120" s="420"/>
    </row>
    <row r="121" spans="1:21" x14ac:dyDescent="0.35">
      <c r="A121" s="39"/>
      <c r="B121" s="71"/>
      <c r="C121" s="72"/>
      <c r="D121" s="15"/>
      <c r="E121" s="57"/>
      <c r="F121" s="57"/>
      <c r="G121" s="64"/>
      <c r="R121" s="420"/>
    </row>
    <row r="122" spans="1:21" x14ac:dyDescent="0.35">
      <c r="A122" s="39"/>
      <c r="B122" s="71"/>
      <c r="C122" s="72"/>
      <c r="D122" s="15"/>
      <c r="E122" s="57"/>
      <c r="F122" s="57"/>
      <c r="G122" s="64"/>
      <c r="R122" s="420"/>
    </row>
    <row r="123" spans="1:21" x14ac:dyDescent="0.35">
      <c r="A123" s="39"/>
      <c r="B123" s="71"/>
      <c r="C123" s="72"/>
      <c r="D123" s="15"/>
      <c r="E123" s="57"/>
      <c r="F123" s="57"/>
      <c r="G123" s="64"/>
      <c r="R123" s="420"/>
    </row>
    <row r="124" spans="1:21" x14ac:dyDescent="0.35">
      <c r="R124" s="420"/>
    </row>
    <row r="125" spans="1:21" x14ac:dyDescent="0.35">
      <c r="R125" s="420"/>
    </row>
    <row r="126" spans="1:21" x14ac:dyDescent="0.35">
      <c r="R126" s="420"/>
    </row>
    <row r="127" spans="1:21" x14ac:dyDescent="0.35">
      <c r="R127" s="420"/>
    </row>
    <row r="128" spans="1:21" x14ac:dyDescent="0.35">
      <c r="R128" s="420"/>
    </row>
    <row r="129" spans="1:21" x14ac:dyDescent="0.35">
      <c r="R129" s="420"/>
    </row>
    <row r="130" spans="1:21" x14ac:dyDescent="0.35">
      <c r="R130" s="420"/>
    </row>
    <row r="131" spans="1:21" x14ac:dyDescent="0.35">
      <c r="R131" s="420"/>
    </row>
    <row r="132" spans="1:21" x14ac:dyDescent="0.35">
      <c r="R132" s="420"/>
    </row>
    <row r="133" spans="1:21" x14ac:dyDescent="0.35">
      <c r="R133" s="420"/>
    </row>
    <row r="134" spans="1:21" x14ac:dyDescent="0.35">
      <c r="R134" s="420"/>
    </row>
    <row r="135" spans="1:21" x14ac:dyDescent="0.35">
      <c r="R135" s="420"/>
    </row>
    <row r="136" spans="1:21" x14ac:dyDescent="0.35">
      <c r="R136" s="420"/>
    </row>
    <row r="137" spans="1:21" x14ac:dyDescent="0.35">
      <c r="R137" s="420"/>
    </row>
    <row r="138" spans="1:21" x14ac:dyDescent="0.35">
      <c r="R138" s="420"/>
    </row>
    <row r="139" spans="1:21" x14ac:dyDescent="0.35">
      <c r="R139" s="420"/>
    </row>
    <row r="140" spans="1:21" x14ac:dyDescent="0.35">
      <c r="R140" s="420"/>
    </row>
    <row r="141" spans="1:21" x14ac:dyDescent="0.35">
      <c r="R141" s="420"/>
    </row>
    <row r="142" spans="1:21" s="29" customFormat="1" ht="27" customHeight="1" x14ac:dyDescent="0.35">
      <c r="A142" s="29" t="s">
        <v>81</v>
      </c>
      <c r="R142" s="429"/>
      <c r="U142" s="29" t="s">
        <v>156</v>
      </c>
    </row>
    <row r="143" spans="1:21" x14ac:dyDescent="0.35">
      <c r="R143" s="420"/>
    </row>
    <row r="144" spans="1:21" x14ac:dyDescent="0.35">
      <c r="R144" s="420"/>
    </row>
    <row r="145" spans="18:18" x14ac:dyDescent="0.35">
      <c r="R145" s="420"/>
    </row>
    <row r="146" spans="18:18" x14ac:dyDescent="0.35">
      <c r="R146" s="420"/>
    </row>
    <row r="147" spans="18:18" x14ac:dyDescent="0.35">
      <c r="R147" s="420"/>
    </row>
    <row r="148" spans="18:18" x14ac:dyDescent="0.35">
      <c r="R148" s="420"/>
    </row>
    <row r="149" spans="18:18" x14ac:dyDescent="0.35">
      <c r="R149" s="420"/>
    </row>
    <row r="150" spans="18:18" x14ac:dyDescent="0.35">
      <c r="R150" s="420"/>
    </row>
    <row r="151" spans="18:18" x14ac:dyDescent="0.35">
      <c r="R151" s="420"/>
    </row>
    <row r="152" spans="18:18" x14ac:dyDescent="0.35">
      <c r="R152" s="420"/>
    </row>
    <row r="153" spans="18:18" x14ac:dyDescent="0.35">
      <c r="R153" s="420"/>
    </row>
    <row r="154" spans="18:18" x14ac:dyDescent="0.35">
      <c r="R154" s="420"/>
    </row>
    <row r="155" spans="18:18" x14ac:dyDescent="0.35">
      <c r="R155" s="420"/>
    </row>
    <row r="156" spans="18:18" x14ac:dyDescent="0.35">
      <c r="R156" s="420"/>
    </row>
    <row r="157" spans="18:18" x14ac:dyDescent="0.35">
      <c r="R157" s="420"/>
    </row>
    <row r="158" spans="18:18" x14ac:dyDescent="0.35">
      <c r="R158" s="420"/>
    </row>
    <row r="159" spans="18:18" x14ac:dyDescent="0.35">
      <c r="R159" s="420"/>
    </row>
    <row r="160" spans="18:18" x14ac:dyDescent="0.35">
      <c r="R160" s="420"/>
    </row>
    <row r="161" spans="1:37" x14ac:dyDescent="0.35">
      <c r="R161" s="420"/>
    </row>
    <row r="162" spans="1:37" x14ac:dyDescent="0.35">
      <c r="R162" s="420"/>
    </row>
    <row r="163" spans="1:37" x14ac:dyDescent="0.35">
      <c r="R163" s="420"/>
    </row>
    <row r="164" spans="1:37" x14ac:dyDescent="0.35">
      <c r="R164" s="420"/>
    </row>
    <row r="165" spans="1:37" x14ac:dyDescent="0.35">
      <c r="R165" s="420"/>
    </row>
    <row r="166" spans="1:37" x14ac:dyDescent="0.35">
      <c r="R166" s="420"/>
    </row>
    <row r="167" spans="1:37" x14ac:dyDescent="0.35">
      <c r="A167" s="39" t="s">
        <v>59</v>
      </c>
      <c r="R167" s="420"/>
    </row>
    <row r="168" spans="1:37" x14ac:dyDescent="0.35">
      <c r="R168" s="420"/>
    </row>
    <row r="169" spans="1:37" x14ac:dyDescent="0.35">
      <c r="R169" s="420"/>
    </row>
    <row r="170" spans="1:37" x14ac:dyDescent="0.35">
      <c r="R170" s="420"/>
    </row>
    <row r="171" spans="1:37" s="349" customFormat="1" ht="45" customHeight="1" x14ac:dyDescent="0.65">
      <c r="A171" s="594" t="s">
        <v>83</v>
      </c>
      <c r="B171" s="594"/>
      <c r="C171" s="594"/>
      <c r="D171" s="594"/>
      <c r="E171" s="594"/>
      <c r="F171" s="594"/>
      <c r="G171" s="594"/>
      <c r="H171" s="594"/>
      <c r="I171" s="594"/>
      <c r="J171" s="594"/>
      <c r="K171" s="594"/>
      <c r="L171" s="594"/>
      <c r="M171" s="594"/>
      <c r="N171" s="594"/>
      <c r="O171" s="594"/>
      <c r="P171" s="415"/>
      <c r="Q171" s="415"/>
      <c r="R171" s="430"/>
      <c r="U171" s="349" t="s">
        <v>155</v>
      </c>
      <c r="AJ171" s="350"/>
      <c r="AK171" s="350"/>
    </row>
    <row r="172" spans="1:37" s="347" customFormat="1" ht="37.5" customHeight="1" x14ac:dyDescent="0.35">
      <c r="A172" s="582" t="s">
        <v>82</v>
      </c>
      <c r="B172" s="583"/>
      <c r="C172" s="583"/>
      <c r="D172" s="583"/>
      <c r="E172" s="583"/>
      <c r="F172" s="583"/>
      <c r="G172" s="583"/>
      <c r="H172" s="583"/>
      <c r="I172" s="583"/>
      <c r="J172" s="583"/>
      <c r="K172" s="583"/>
      <c r="L172" s="583"/>
      <c r="M172" s="583"/>
      <c r="N172" s="583"/>
      <c r="O172" s="583"/>
      <c r="P172" s="416"/>
      <c r="Q172" s="416"/>
      <c r="R172" s="431"/>
      <c r="U172" s="582" t="s">
        <v>157</v>
      </c>
      <c r="V172" s="583"/>
      <c r="W172" s="583"/>
      <c r="X172" s="583"/>
      <c r="Y172" s="583"/>
      <c r="Z172" s="583"/>
      <c r="AA172" s="583"/>
      <c r="AB172" s="583"/>
      <c r="AC172" s="583"/>
      <c r="AD172" s="583"/>
      <c r="AE172" s="583"/>
      <c r="AF172" s="583"/>
      <c r="AG172" s="583"/>
      <c r="AH172" s="583"/>
      <c r="AI172" s="583"/>
      <c r="AJ172" s="348"/>
      <c r="AK172" s="348"/>
    </row>
    <row r="173" spans="1:37" x14ac:dyDescent="0.35">
      <c r="R173" s="420"/>
    </row>
    <row r="174" spans="1:37" ht="30" customHeight="1" x14ac:dyDescent="0.35">
      <c r="A174" s="576" t="s">
        <v>119</v>
      </c>
      <c r="B174" s="576"/>
      <c r="C174" s="576"/>
      <c r="D174" s="576"/>
      <c r="E174" s="576"/>
      <c r="F174" s="576"/>
      <c r="G174" s="576"/>
      <c r="R174" s="420"/>
      <c r="U174" s="576" t="s">
        <v>164</v>
      </c>
      <c r="V174" s="576"/>
      <c r="W174" s="576"/>
      <c r="X174" s="576"/>
      <c r="Y174" s="576"/>
      <c r="Z174" s="576"/>
      <c r="AA174" s="576"/>
    </row>
    <row r="175" spans="1:37" ht="18.75" customHeight="1" x14ac:dyDescent="0.35">
      <c r="A175" s="115"/>
      <c r="B175" s="579" t="s">
        <v>116</v>
      </c>
      <c r="C175" s="578"/>
      <c r="D175" s="579" t="s">
        <v>117</v>
      </c>
      <c r="E175" s="578"/>
      <c r="F175" s="579" t="s">
        <v>118</v>
      </c>
      <c r="G175" s="580"/>
      <c r="I175" s="4"/>
      <c r="J175" s="98"/>
      <c r="K175" s="57"/>
      <c r="L175" s="57"/>
      <c r="M175" s="59"/>
      <c r="N175" s="57"/>
      <c r="O175" s="57"/>
      <c r="P175" s="57"/>
      <c r="Q175" s="57"/>
      <c r="R175" s="427"/>
      <c r="U175" s="115"/>
      <c r="V175" s="577" t="s">
        <v>181</v>
      </c>
      <c r="W175" s="578"/>
      <c r="X175" s="579" t="s">
        <v>165</v>
      </c>
      <c r="Y175" s="578"/>
      <c r="Z175" s="579" t="s">
        <v>166</v>
      </c>
      <c r="AA175" s="580"/>
    </row>
    <row r="176" spans="1:37" ht="18.75" customHeight="1" x14ac:dyDescent="0.35">
      <c r="A176" s="115"/>
      <c r="B176" s="35" t="s">
        <v>7</v>
      </c>
      <c r="C176" s="103" t="s">
        <v>6</v>
      </c>
      <c r="D176" s="35" t="s">
        <v>7</v>
      </c>
      <c r="E176" s="103" t="s">
        <v>6</v>
      </c>
      <c r="F176" s="35" t="s">
        <v>7</v>
      </c>
      <c r="G176" s="35" t="s">
        <v>6</v>
      </c>
      <c r="I176" s="99"/>
      <c r="J176" s="66"/>
      <c r="K176" s="57"/>
      <c r="L176" s="57"/>
      <c r="M176" s="59"/>
      <c r="N176" s="57"/>
      <c r="O176" s="57"/>
      <c r="P176" s="57"/>
      <c r="Q176" s="57"/>
      <c r="R176" s="427"/>
      <c r="U176" s="115"/>
      <c r="V176" s="35" t="s">
        <v>182</v>
      </c>
      <c r="W176" s="103" t="s">
        <v>6</v>
      </c>
      <c r="X176" s="35" t="s">
        <v>182</v>
      </c>
      <c r="Y176" s="103" t="s">
        <v>6</v>
      </c>
      <c r="Z176" s="35" t="s">
        <v>182</v>
      </c>
      <c r="AA176" s="103" t="s">
        <v>6</v>
      </c>
    </row>
    <row r="177" spans="1:27" ht="21" customHeight="1" x14ac:dyDescent="0.35">
      <c r="A177" s="87" t="s">
        <v>9</v>
      </c>
      <c r="B177" s="33">
        <v>925.61998746656161</v>
      </c>
      <c r="C177" s="82">
        <v>0.33454053330671246</v>
      </c>
      <c r="D177" s="78">
        <v>66.026688795729683</v>
      </c>
      <c r="E177" s="130">
        <v>7.6811544363857953E-2</v>
      </c>
      <c r="F177" s="33">
        <v>150.66528132875874</v>
      </c>
      <c r="G177" s="77">
        <v>0.19441817713404186</v>
      </c>
      <c r="I177" s="97"/>
      <c r="J177" s="64"/>
      <c r="K177" s="27"/>
      <c r="L177" s="27"/>
      <c r="M177" s="27"/>
      <c r="N177" s="27"/>
      <c r="O177" s="27"/>
      <c r="P177" s="27"/>
      <c r="Q177" s="27"/>
      <c r="R177" s="427"/>
      <c r="U177" s="466" t="s">
        <v>210</v>
      </c>
      <c r="V177" s="33">
        <v>925.61998746656161</v>
      </c>
      <c r="W177" s="82">
        <v>0.33454053330671246</v>
      </c>
      <c r="X177" s="78">
        <v>66.026688795729683</v>
      </c>
      <c r="Y177" s="130">
        <v>7.6811544363857953E-2</v>
      </c>
      <c r="Z177" s="33">
        <v>150.66528132875874</v>
      </c>
      <c r="AA177" s="77">
        <v>0.19441817713404186</v>
      </c>
    </row>
    <row r="178" spans="1:27" ht="21" customHeight="1" x14ac:dyDescent="0.35">
      <c r="A178" s="87" t="s">
        <v>8</v>
      </c>
      <c r="B178" s="74">
        <v>481.51547449283527</v>
      </c>
      <c r="C178" s="82">
        <v>0.17403086127511602</v>
      </c>
      <c r="D178" s="78">
        <v>-87.903176911155526</v>
      </c>
      <c r="E178" s="76">
        <v>-0.15437354694022842</v>
      </c>
      <c r="F178" s="33">
        <v>-260.76032246474409</v>
      </c>
      <c r="G178" s="77">
        <v>-0.35129843049381604</v>
      </c>
      <c r="I178" s="97"/>
      <c r="J178" s="59"/>
      <c r="K178" s="27"/>
      <c r="L178" s="27"/>
      <c r="M178" s="27"/>
      <c r="N178" s="27"/>
      <c r="O178" s="27"/>
      <c r="P178" s="27"/>
      <c r="Q178" s="27"/>
      <c r="R178" s="427"/>
      <c r="U178" s="466" t="s">
        <v>139</v>
      </c>
      <c r="V178" s="74">
        <v>481.51547449283527</v>
      </c>
      <c r="W178" s="82">
        <v>0.17403086127511602</v>
      </c>
      <c r="X178" s="78">
        <v>-87.903176911155526</v>
      </c>
      <c r="Y178" s="76">
        <v>-0.15437354694022842</v>
      </c>
      <c r="Z178" s="33">
        <v>-260.76032246474409</v>
      </c>
      <c r="AA178" s="77">
        <v>-0.35129843049381604</v>
      </c>
    </row>
    <row r="179" spans="1:27" ht="21" customHeight="1" x14ac:dyDescent="0.35">
      <c r="A179" s="87" t="s">
        <v>3</v>
      </c>
      <c r="B179" s="74">
        <v>596.26381448560176</v>
      </c>
      <c r="C179" s="82">
        <v>0.21550357294625078</v>
      </c>
      <c r="D179" s="74">
        <v>-16.482719806007935</v>
      </c>
      <c r="E179" s="130">
        <v>-2.6899735671395475E-2</v>
      </c>
      <c r="F179" s="57">
        <v>-7.5802428016140766</v>
      </c>
      <c r="G179" s="64">
        <v>-1.2553311919088039E-2</v>
      </c>
      <c r="I179" s="97"/>
      <c r="J179" s="64"/>
      <c r="K179" s="27"/>
      <c r="L179" s="27"/>
      <c r="M179" s="27"/>
      <c r="N179" s="27"/>
      <c r="O179" s="27"/>
      <c r="P179" s="27"/>
      <c r="Q179" s="27"/>
      <c r="R179" s="427"/>
      <c r="U179" s="466" t="s">
        <v>133</v>
      </c>
      <c r="V179" s="74">
        <v>596.26381448560176</v>
      </c>
      <c r="W179" s="82">
        <v>0.21550357294625078</v>
      </c>
      <c r="X179" s="74">
        <v>-16.482719806007935</v>
      </c>
      <c r="Y179" s="130">
        <v>-2.6899735671395475E-2</v>
      </c>
      <c r="Z179" s="57">
        <v>-7.5802428016140766</v>
      </c>
      <c r="AA179" s="64">
        <v>-1.2553311919088039E-2</v>
      </c>
    </row>
    <row r="180" spans="1:27" ht="21" customHeight="1" x14ac:dyDescent="0.35">
      <c r="A180" s="87" t="s">
        <v>30</v>
      </c>
      <c r="B180" s="74">
        <v>200.23536486455632</v>
      </c>
      <c r="C180" s="105">
        <v>7.2369705338793541E-2</v>
      </c>
      <c r="D180" s="68">
        <v>-9.128832626005277</v>
      </c>
      <c r="E180" s="130">
        <v>-4.3602644269762569E-2</v>
      </c>
      <c r="F180" s="33">
        <v>-83.645372168402645</v>
      </c>
      <c r="G180" s="77">
        <v>-0.29464969353905579</v>
      </c>
      <c r="I180" s="149"/>
      <c r="J180" s="64"/>
      <c r="K180" s="27"/>
      <c r="L180" s="27"/>
      <c r="M180" s="27"/>
      <c r="N180" s="27"/>
      <c r="O180" s="27"/>
      <c r="P180" s="27"/>
      <c r="Q180" s="27"/>
      <c r="R180" s="427"/>
      <c r="U180" s="466" t="s">
        <v>205</v>
      </c>
      <c r="V180" s="74">
        <v>200.23536486455632</v>
      </c>
      <c r="W180" s="105">
        <v>7.2369705338793541E-2</v>
      </c>
      <c r="X180" s="68">
        <v>-9.128832626005277</v>
      </c>
      <c r="Y180" s="130">
        <v>-4.3602644269762569E-2</v>
      </c>
      <c r="Z180" s="33">
        <v>-83.645372168402645</v>
      </c>
      <c r="AA180" s="77">
        <v>-0.29464969353905579</v>
      </c>
    </row>
    <row r="181" spans="1:27" ht="21" customHeight="1" x14ac:dyDescent="0.35">
      <c r="A181" s="88" t="s">
        <v>39</v>
      </c>
      <c r="B181" s="74">
        <v>133.26348312358914</v>
      </c>
      <c r="C181" s="105">
        <v>4.8164513858972968E-2</v>
      </c>
      <c r="D181" s="74">
        <v>-29.212400394787835</v>
      </c>
      <c r="E181" s="76">
        <v>-0.17979530107607478</v>
      </c>
      <c r="F181" s="33">
        <v>76.062241717444294</v>
      </c>
      <c r="G181" s="77">
        <v>1.3297306115680443</v>
      </c>
      <c r="I181" s="57"/>
      <c r="J181" s="64"/>
      <c r="K181" s="27"/>
      <c r="L181" s="27"/>
      <c r="M181" s="27"/>
      <c r="N181" s="27"/>
      <c r="O181" s="27"/>
      <c r="P181" s="27"/>
      <c r="Q181" s="27"/>
      <c r="R181" s="427"/>
      <c r="U181" s="467" t="s">
        <v>197</v>
      </c>
      <c r="V181" s="74">
        <v>133.26348312358914</v>
      </c>
      <c r="W181" s="105">
        <v>4.8164513858972968E-2</v>
      </c>
      <c r="X181" s="74">
        <v>-29.212400394787835</v>
      </c>
      <c r="Y181" s="76">
        <v>-0.17979530107607478</v>
      </c>
      <c r="Z181" s="33">
        <v>76.062241717444294</v>
      </c>
      <c r="AA181" s="77">
        <v>1.3297306115680443</v>
      </c>
    </row>
    <row r="182" spans="1:27" ht="21" customHeight="1" x14ac:dyDescent="0.35">
      <c r="A182" s="87" t="s">
        <v>14</v>
      </c>
      <c r="B182" s="74">
        <v>190.25900000000001</v>
      </c>
      <c r="C182" s="105">
        <v>6.8764015674090198E-2</v>
      </c>
      <c r="D182" s="74">
        <v>10.551200000000023</v>
      </c>
      <c r="E182" s="130">
        <v>5.8713088691754178E-2</v>
      </c>
      <c r="F182" s="33">
        <v>70.821606693838589</v>
      </c>
      <c r="G182" s="77">
        <v>0.59296008338273998</v>
      </c>
      <c r="I182" s="57"/>
      <c r="J182" s="64"/>
      <c r="K182" s="27"/>
      <c r="L182" s="27"/>
      <c r="M182" s="27"/>
      <c r="N182" s="27"/>
      <c r="O182" s="27"/>
      <c r="P182" s="27"/>
      <c r="Q182" s="27"/>
      <c r="R182" s="427"/>
      <c r="U182" s="466" t="s">
        <v>146</v>
      </c>
      <c r="V182" s="74">
        <v>190.25900000000001</v>
      </c>
      <c r="W182" s="105">
        <v>6.8764015674090198E-2</v>
      </c>
      <c r="X182" s="74">
        <v>10.551200000000023</v>
      </c>
      <c r="Y182" s="130">
        <v>5.8713088691754178E-2</v>
      </c>
      <c r="Z182" s="33">
        <v>70.821606693838589</v>
      </c>
      <c r="AA182" s="77">
        <v>0.59296008338273998</v>
      </c>
    </row>
    <row r="183" spans="1:27" ht="21" customHeight="1" x14ac:dyDescent="0.35">
      <c r="A183" s="87" t="s">
        <v>12</v>
      </c>
      <c r="B183" s="74">
        <v>59.411699755651256</v>
      </c>
      <c r="C183" s="105">
        <v>2.1472766351247213E-2</v>
      </c>
      <c r="D183" s="135">
        <v>-0.88027227874552949</v>
      </c>
      <c r="E183" s="130">
        <v>-1.4600157351684073E-2</v>
      </c>
      <c r="F183" s="33">
        <v>-177.48084386184402</v>
      </c>
      <c r="G183" s="77">
        <v>-0.74920401103218381</v>
      </c>
      <c r="I183" s="57"/>
      <c r="J183" s="64"/>
      <c r="K183" s="27"/>
      <c r="L183" s="27"/>
      <c r="M183" s="27"/>
      <c r="N183" s="27"/>
      <c r="O183" s="27"/>
      <c r="P183" s="27"/>
      <c r="Q183" s="27"/>
      <c r="R183" s="427"/>
      <c r="U183" s="466" t="s">
        <v>144</v>
      </c>
      <c r="V183" s="74">
        <v>59.411699755651256</v>
      </c>
      <c r="W183" s="105">
        <v>2.1472766351247213E-2</v>
      </c>
      <c r="X183" s="135">
        <v>-0.88027227874552949</v>
      </c>
      <c r="Y183" s="130">
        <v>-1.4600157351684073E-2</v>
      </c>
      <c r="Z183" s="33">
        <v>-177.48084386184402</v>
      </c>
      <c r="AA183" s="77">
        <v>-0.74920401103218381</v>
      </c>
    </row>
    <row r="184" spans="1:27" ht="21" customHeight="1" x14ac:dyDescent="0.35">
      <c r="A184" s="89" t="s">
        <v>15</v>
      </c>
      <c r="B184" s="75">
        <v>180.26900790169248</v>
      </c>
      <c r="C184" s="93">
        <v>6.515340081102429E-2</v>
      </c>
      <c r="D184" s="75">
        <v>66.801815949956108</v>
      </c>
      <c r="E184" s="147">
        <v>0.58873243270504538</v>
      </c>
      <c r="F184" s="137">
        <v>-144.70467335269223</v>
      </c>
      <c r="G184" s="81">
        <v>-0.44528120798625381</v>
      </c>
      <c r="I184" s="57"/>
      <c r="J184" s="64"/>
      <c r="K184" s="27"/>
      <c r="L184" s="27"/>
      <c r="M184" s="27"/>
      <c r="N184" s="27"/>
      <c r="O184" s="27"/>
      <c r="P184" s="27"/>
      <c r="Q184" s="27"/>
      <c r="R184" s="427"/>
      <c r="U184" s="259" t="s">
        <v>140</v>
      </c>
      <c r="V184" s="75">
        <v>180.26900790169248</v>
      </c>
      <c r="W184" s="93">
        <v>6.515340081102429E-2</v>
      </c>
      <c r="X184" s="75">
        <v>66.801815949956108</v>
      </c>
      <c r="Y184" s="147">
        <v>0.58873243270504538</v>
      </c>
      <c r="Z184" s="137">
        <v>-144.70467335269223</v>
      </c>
      <c r="AA184" s="81">
        <v>-0.44528120798625381</v>
      </c>
    </row>
    <row r="185" spans="1:27" s="15" customFormat="1" ht="30" customHeight="1" x14ac:dyDescent="0.35">
      <c r="A185" s="79" t="s">
        <v>43</v>
      </c>
      <c r="B185" s="83">
        <v>2766.8395764107227</v>
      </c>
      <c r="C185" s="90">
        <v>0.99999936956220725</v>
      </c>
      <c r="D185" s="257">
        <v>-0.22663451258949863</v>
      </c>
      <c r="E185" s="459">
        <v>-8.1904260799681161E-5</v>
      </c>
      <c r="F185" s="138">
        <v>-376.62058058902039</v>
      </c>
      <c r="G185" s="86">
        <v>-0.11981083321523112</v>
      </c>
      <c r="I185" s="57"/>
      <c r="J185" s="64"/>
      <c r="K185" s="27"/>
      <c r="L185" s="27"/>
      <c r="M185" s="27"/>
      <c r="N185" s="27"/>
      <c r="O185" s="27"/>
      <c r="P185" s="27"/>
      <c r="Q185" s="27"/>
      <c r="R185" s="427"/>
      <c r="U185" s="468" t="s">
        <v>185</v>
      </c>
      <c r="V185" s="83">
        <v>2766.8395764107227</v>
      </c>
      <c r="W185" s="90">
        <v>0.99999936956220725</v>
      </c>
      <c r="X185" s="257">
        <v>-0.22663451258949863</v>
      </c>
      <c r="Y185" s="459">
        <v>-8.1904260799681161E-5</v>
      </c>
      <c r="Z185" s="138">
        <v>-376.62058058902039</v>
      </c>
      <c r="AA185" s="86">
        <v>-0.11981083321523112</v>
      </c>
    </row>
    <row r="186" spans="1:27" s="15" customFormat="1" ht="30" customHeight="1" x14ac:dyDescent="0.35">
      <c r="A186" s="73" t="s">
        <v>46</v>
      </c>
      <c r="B186" s="96" t="s">
        <v>45</v>
      </c>
      <c r="C186" s="85"/>
      <c r="D186" s="96" t="s">
        <v>45</v>
      </c>
      <c r="E186" s="85" t="s">
        <v>45</v>
      </c>
      <c r="F186" s="139">
        <v>-342.48942358927752</v>
      </c>
      <c r="G186" s="140">
        <v>-0.11014898185083577</v>
      </c>
      <c r="I186" s="97"/>
      <c r="J186" s="64"/>
      <c r="K186" s="27"/>
      <c r="L186" s="27"/>
      <c r="M186" s="27"/>
      <c r="N186" s="27"/>
      <c r="O186" s="27"/>
      <c r="P186" s="27"/>
      <c r="Q186" s="27"/>
      <c r="R186" s="427"/>
      <c r="U186" s="73" t="s">
        <v>209</v>
      </c>
      <c r="V186" s="96" t="s">
        <v>45</v>
      </c>
      <c r="W186" s="85"/>
      <c r="X186" s="96" t="s">
        <v>45</v>
      </c>
      <c r="Y186" s="85" t="s">
        <v>45</v>
      </c>
      <c r="Z186" s="139">
        <v>-342.48942358927752</v>
      </c>
      <c r="AA186" s="140">
        <v>-0.11014898185083577</v>
      </c>
    </row>
    <row r="187" spans="1:27" x14ac:dyDescent="0.35">
      <c r="A187" s="39" t="s">
        <v>51</v>
      </c>
      <c r="B187" s="71"/>
      <c r="C187" s="72"/>
      <c r="D187" s="15"/>
      <c r="E187" s="57"/>
      <c r="F187" s="57"/>
      <c r="G187" s="64"/>
      <c r="H187" s="27"/>
      <c r="I187" s="27"/>
      <c r="J187" s="27"/>
      <c r="K187" s="27"/>
      <c r="L187" s="27"/>
      <c r="M187" s="64"/>
      <c r="N187" s="27"/>
      <c r="O187" s="27"/>
      <c r="P187" s="27"/>
      <c r="Q187" s="27"/>
      <c r="R187" s="422"/>
      <c r="S187" s="27"/>
      <c r="T187" s="27"/>
      <c r="U187" s="39" t="s">
        <v>174</v>
      </c>
      <c r="V187" s="71"/>
      <c r="W187" s="72"/>
      <c r="X187" s="15"/>
      <c r="Y187" s="57"/>
      <c r="Z187" s="57"/>
      <c r="AA187" s="64"/>
    </row>
    <row r="188" spans="1:27" x14ac:dyDescent="0.35">
      <c r="A188" s="39"/>
      <c r="B188" s="71"/>
      <c r="C188" s="72"/>
      <c r="D188" s="15"/>
      <c r="E188" s="57"/>
      <c r="F188" s="57"/>
      <c r="G188" s="64"/>
      <c r="H188" s="27"/>
      <c r="I188" s="27"/>
      <c r="J188" s="27"/>
      <c r="K188" s="27"/>
      <c r="L188" s="27"/>
      <c r="M188" s="64"/>
      <c r="N188" s="27"/>
      <c r="O188" s="27"/>
      <c r="P188" s="27"/>
      <c r="Q188" s="27"/>
      <c r="R188" s="422"/>
      <c r="S188" s="27"/>
      <c r="T188" s="27"/>
      <c r="U188" s="58"/>
    </row>
    <row r="189" spans="1:27" x14ac:dyDescent="0.35">
      <c r="A189" s="39"/>
      <c r="B189" s="71"/>
      <c r="C189" s="72"/>
      <c r="D189" s="15"/>
      <c r="E189" s="57"/>
      <c r="F189" s="57"/>
      <c r="G189" s="64"/>
      <c r="H189" s="27"/>
      <c r="I189" s="27"/>
      <c r="J189" s="27"/>
      <c r="K189" s="27"/>
      <c r="L189" s="27"/>
      <c r="M189" s="64"/>
      <c r="N189" s="27"/>
      <c r="O189" s="27"/>
      <c r="P189" s="27"/>
      <c r="Q189" s="27"/>
      <c r="R189" s="422"/>
      <c r="S189" s="27"/>
      <c r="T189" s="27"/>
      <c r="U189" s="58"/>
    </row>
    <row r="190" spans="1:27" x14ac:dyDescent="0.35">
      <c r="A190" s="39"/>
      <c r="B190" s="71"/>
      <c r="C190" s="72"/>
      <c r="D190" s="15"/>
      <c r="E190" s="57"/>
      <c r="F190" s="57"/>
      <c r="G190" s="64"/>
      <c r="H190" s="27"/>
      <c r="I190" s="27"/>
      <c r="J190" s="27"/>
      <c r="K190" s="27"/>
      <c r="L190" s="27"/>
      <c r="M190" s="64"/>
      <c r="N190" s="27"/>
      <c r="O190" s="27"/>
      <c r="P190" s="27"/>
      <c r="Q190" s="27"/>
      <c r="R190" s="422"/>
      <c r="S190" s="27"/>
      <c r="T190" s="27"/>
      <c r="U190" s="58"/>
    </row>
    <row r="191" spans="1:27" x14ac:dyDescent="0.35">
      <c r="A191" s="39"/>
      <c r="B191" s="71"/>
      <c r="C191" s="72"/>
      <c r="D191" s="15"/>
      <c r="E191" s="57"/>
      <c r="F191" s="57"/>
      <c r="G191" s="64"/>
      <c r="H191" s="27"/>
      <c r="I191" s="27"/>
      <c r="J191" s="27"/>
      <c r="K191" s="27"/>
      <c r="L191" s="27"/>
      <c r="M191" s="64"/>
      <c r="N191" s="27"/>
      <c r="O191" s="27"/>
      <c r="P191" s="27"/>
      <c r="Q191" s="27"/>
      <c r="R191" s="422"/>
      <c r="S191" s="27"/>
      <c r="T191" s="27"/>
      <c r="U191" s="58"/>
    </row>
    <row r="192" spans="1:27" x14ac:dyDescent="0.35">
      <c r="A192" s="39"/>
      <c r="B192" s="71"/>
      <c r="C192" s="72"/>
      <c r="D192" s="15"/>
      <c r="E192" s="57"/>
      <c r="F192" s="57"/>
      <c r="G192" s="64"/>
      <c r="H192" s="27"/>
      <c r="I192" s="27"/>
      <c r="J192" s="27"/>
      <c r="K192" s="27"/>
      <c r="L192" s="27"/>
      <c r="M192" s="64"/>
      <c r="N192" s="27"/>
      <c r="O192" s="27"/>
      <c r="P192" s="27"/>
      <c r="Q192" s="27"/>
      <c r="R192" s="422"/>
      <c r="S192" s="27"/>
      <c r="T192" s="27"/>
      <c r="U192" s="58"/>
    </row>
    <row r="193" spans="1:21" x14ac:dyDescent="0.35">
      <c r="A193" s="39"/>
      <c r="B193" s="71"/>
      <c r="C193" s="72"/>
      <c r="D193" s="15"/>
      <c r="E193" s="57"/>
      <c r="F193" s="57"/>
      <c r="G193" s="64"/>
      <c r="H193" s="27"/>
      <c r="I193" s="27"/>
      <c r="J193" s="27"/>
      <c r="K193" s="27"/>
      <c r="L193" s="27"/>
      <c r="M193" s="64"/>
      <c r="N193" s="27"/>
      <c r="O193" s="27"/>
      <c r="P193" s="27"/>
      <c r="Q193" s="27"/>
      <c r="R193" s="422"/>
      <c r="S193" s="27"/>
      <c r="T193" s="27"/>
      <c r="U193" s="58"/>
    </row>
    <row r="194" spans="1:21" x14ac:dyDescent="0.35">
      <c r="A194" s="39"/>
      <c r="B194" s="71"/>
      <c r="C194" s="72"/>
      <c r="D194" s="15"/>
      <c r="E194" s="57"/>
      <c r="F194" s="57"/>
      <c r="G194" s="64"/>
      <c r="H194" s="27"/>
      <c r="I194" s="27"/>
      <c r="J194" s="27"/>
      <c r="K194" s="27"/>
      <c r="L194" s="27"/>
      <c r="M194" s="64"/>
      <c r="N194" s="27"/>
      <c r="O194" s="27"/>
      <c r="P194" s="27"/>
      <c r="Q194" s="27"/>
      <c r="R194" s="422"/>
      <c r="S194" s="27"/>
      <c r="T194" s="27"/>
      <c r="U194" s="58"/>
    </row>
    <row r="195" spans="1:21" x14ac:dyDescent="0.35">
      <c r="A195" s="39"/>
      <c r="B195" s="71"/>
      <c r="C195" s="72"/>
      <c r="D195" s="15"/>
      <c r="E195" s="57"/>
      <c r="F195" s="57"/>
      <c r="G195" s="64"/>
      <c r="H195" s="27"/>
      <c r="I195" s="27"/>
      <c r="J195" s="27"/>
      <c r="K195" s="27"/>
      <c r="L195" s="27"/>
      <c r="M195" s="64"/>
      <c r="N195" s="27"/>
      <c r="O195" s="27"/>
      <c r="P195" s="27"/>
      <c r="Q195" s="27"/>
      <c r="R195" s="422"/>
      <c r="S195" s="27"/>
      <c r="T195" s="27"/>
      <c r="U195" s="58"/>
    </row>
    <row r="196" spans="1:21" x14ac:dyDescent="0.35">
      <c r="A196" s="39"/>
      <c r="B196" s="71"/>
      <c r="C196" s="72"/>
      <c r="D196" s="15"/>
      <c r="E196" s="57"/>
      <c r="F196" s="57"/>
      <c r="G196" s="64"/>
      <c r="H196" s="27"/>
      <c r="I196" s="27"/>
      <c r="J196" s="27"/>
      <c r="K196" s="27"/>
      <c r="L196" s="27"/>
      <c r="M196" s="64"/>
      <c r="N196" s="27"/>
      <c r="O196" s="27"/>
      <c r="P196" s="27"/>
      <c r="Q196" s="27"/>
      <c r="R196" s="422"/>
      <c r="S196" s="27"/>
      <c r="T196" s="27"/>
      <c r="U196" s="58"/>
    </row>
    <row r="197" spans="1:21" x14ac:dyDescent="0.35">
      <c r="A197" s="39"/>
      <c r="B197" s="71"/>
      <c r="C197" s="72"/>
      <c r="D197" s="15"/>
      <c r="E197" s="57"/>
      <c r="F197" s="57"/>
      <c r="G197" s="64"/>
      <c r="H197" s="27"/>
      <c r="I197" s="27"/>
      <c r="J197" s="27"/>
      <c r="K197" s="27"/>
      <c r="L197" s="27"/>
      <c r="M197" s="64"/>
      <c r="N197" s="27"/>
      <c r="O197" s="27"/>
      <c r="P197" s="27"/>
      <c r="Q197" s="27"/>
      <c r="R197" s="422"/>
      <c r="S197" s="27"/>
      <c r="T197" s="27"/>
      <c r="U197" s="58"/>
    </row>
    <row r="198" spans="1:21" x14ac:dyDescent="0.35">
      <c r="A198" s="39"/>
      <c r="B198" s="71"/>
      <c r="C198" s="72"/>
      <c r="D198" s="15"/>
      <c r="E198" s="57"/>
      <c r="F198" s="57"/>
      <c r="G198" s="64"/>
      <c r="H198" s="27"/>
      <c r="I198" s="27"/>
      <c r="J198" s="27"/>
      <c r="K198" s="27"/>
      <c r="L198" s="27"/>
      <c r="M198" s="64"/>
      <c r="N198" s="27"/>
      <c r="O198" s="27"/>
      <c r="P198" s="27"/>
      <c r="Q198" s="27"/>
      <c r="R198" s="422"/>
      <c r="S198" s="27"/>
      <c r="T198" s="27"/>
      <c r="U198" s="58"/>
    </row>
    <row r="199" spans="1:21" x14ac:dyDescent="0.35">
      <c r="A199" s="39"/>
      <c r="B199" s="71"/>
      <c r="C199" s="72"/>
      <c r="D199" s="15"/>
      <c r="E199" s="57"/>
      <c r="F199" s="57"/>
      <c r="G199" s="64"/>
      <c r="H199" s="27"/>
      <c r="I199" s="27"/>
      <c r="J199" s="27"/>
      <c r="K199" s="27"/>
      <c r="L199" s="27"/>
      <c r="M199" s="64"/>
      <c r="N199" s="27"/>
      <c r="O199" s="27"/>
      <c r="P199" s="27"/>
      <c r="Q199" s="27"/>
      <c r="R199" s="422"/>
      <c r="S199" s="27"/>
      <c r="T199" s="27"/>
      <c r="U199" s="58"/>
    </row>
    <row r="200" spans="1:21" x14ac:dyDescent="0.35">
      <c r="A200" s="39"/>
      <c r="B200" s="71"/>
      <c r="C200" s="72"/>
      <c r="D200" s="15"/>
      <c r="E200" s="57"/>
      <c r="F200" s="57"/>
      <c r="G200" s="64"/>
      <c r="H200" s="27"/>
      <c r="I200" s="27"/>
      <c r="J200" s="27"/>
      <c r="K200" s="27"/>
      <c r="L200" s="27"/>
      <c r="M200" s="64"/>
      <c r="N200" s="27"/>
      <c r="O200" s="27"/>
      <c r="P200" s="27"/>
      <c r="Q200" s="27"/>
      <c r="R200" s="422"/>
      <c r="S200" s="27"/>
      <c r="T200" s="27"/>
      <c r="U200" s="58"/>
    </row>
    <row r="201" spans="1:21" x14ac:dyDescent="0.35">
      <c r="A201" s="39"/>
      <c r="B201" s="71"/>
      <c r="C201" s="72"/>
      <c r="D201" s="15"/>
      <c r="E201" s="57"/>
      <c r="F201" s="57"/>
      <c r="G201" s="64"/>
      <c r="H201" s="27"/>
      <c r="I201" s="27"/>
      <c r="J201" s="27"/>
      <c r="K201" s="27"/>
      <c r="L201" s="27"/>
      <c r="M201" s="64"/>
      <c r="N201" s="27"/>
      <c r="O201" s="27"/>
      <c r="P201" s="27"/>
      <c r="Q201" s="27"/>
      <c r="R201" s="422"/>
      <c r="S201" s="27"/>
      <c r="T201" s="27"/>
      <c r="U201" s="58"/>
    </row>
    <row r="202" spans="1:21" x14ac:dyDescent="0.35">
      <c r="A202" s="39"/>
      <c r="B202" s="71"/>
      <c r="C202" s="72"/>
      <c r="D202" s="15"/>
      <c r="E202" s="57"/>
      <c r="F202" s="57"/>
      <c r="G202" s="64"/>
      <c r="H202" s="27"/>
      <c r="I202" s="27"/>
      <c r="J202" s="27"/>
      <c r="K202" s="27"/>
      <c r="L202" s="27"/>
      <c r="M202" s="64"/>
      <c r="N202" s="27"/>
      <c r="O202" s="27"/>
      <c r="P202" s="27"/>
      <c r="Q202" s="27"/>
      <c r="R202" s="422"/>
      <c r="S202" s="27"/>
      <c r="T202" s="27"/>
      <c r="U202" s="58"/>
    </row>
    <row r="203" spans="1:21" x14ac:dyDescent="0.35">
      <c r="A203" s="39"/>
      <c r="B203" s="71"/>
      <c r="C203" s="72"/>
      <c r="D203" s="15"/>
      <c r="E203" s="57"/>
      <c r="F203" s="57"/>
      <c r="G203" s="64"/>
      <c r="H203" s="27"/>
      <c r="I203" s="27"/>
      <c r="J203" s="27"/>
      <c r="K203" s="27"/>
      <c r="L203" s="27"/>
      <c r="M203" s="64"/>
      <c r="N203" s="27"/>
      <c r="O203" s="27"/>
      <c r="P203" s="27"/>
      <c r="Q203" s="27"/>
      <c r="R203" s="422"/>
      <c r="S203" s="27"/>
      <c r="T203" s="27"/>
      <c r="U203" s="58"/>
    </row>
    <row r="204" spans="1:21" x14ac:dyDescent="0.35">
      <c r="A204" s="39"/>
      <c r="B204" s="71"/>
      <c r="C204" s="72"/>
      <c r="D204" s="15"/>
      <c r="E204" s="57"/>
      <c r="F204" s="57"/>
      <c r="G204" s="64"/>
      <c r="H204" s="27"/>
      <c r="I204" s="27"/>
      <c r="J204" s="27"/>
      <c r="K204" s="27"/>
      <c r="L204" s="27"/>
      <c r="M204" s="64"/>
      <c r="N204" s="27"/>
      <c r="O204" s="27"/>
      <c r="P204" s="27"/>
      <c r="Q204" s="27"/>
      <c r="R204" s="422"/>
      <c r="S204" s="27"/>
      <c r="T204" s="27"/>
      <c r="U204" s="58"/>
    </row>
    <row r="205" spans="1:21" x14ac:dyDescent="0.35">
      <c r="A205" s="39"/>
      <c r="B205" s="71"/>
      <c r="C205" s="72"/>
      <c r="D205" s="15"/>
      <c r="E205" s="57"/>
      <c r="F205" s="57"/>
      <c r="G205" s="64"/>
      <c r="H205" s="27"/>
      <c r="I205" s="27"/>
      <c r="J205" s="27"/>
      <c r="K205" s="27"/>
      <c r="L205" s="27"/>
      <c r="M205" s="64"/>
      <c r="N205" s="27"/>
      <c r="O205" s="27"/>
      <c r="P205" s="27"/>
      <c r="Q205" s="27"/>
      <c r="R205" s="422"/>
      <c r="S205" s="27"/>
      <c r="T205" s="27"/>
      <c r="U205" s="58"/>
    </row>
    <row r="206" spans="1:21" x14ac:dyDescent="0.35">
      <c r="A206" s="39"/>
      <c r="B206" s="71"/>
      <c r="C206" s="72"/>
      <c r="D206" s="15"/>
      <c r="E206" s="57"/>
      <c r="F206" s="57"/>
      <c r="G206" s="64"/>
      <c r="H206" s="27"/>
      <c r="I206" s="27"/>
      <c r="J206" s="27"/>
      <c r="K206" s="27"/>
      <c r="L206" s="27"/>
      <c r="M206" s="64"/>
      <c r="N206" s="27"/>
      <c r="O206" s="27"/>
      <c r="P206" s="27"/>
      <c r="Q206" s="27"/>
      <c r="R206" s="422"/>
      <c r="S206" s="27"/>
      <c r="T206" s="27"/>
      <c r="U206" s="58"/>
    </row>
    <row r="207" spans="1:21" x14ac:dyDescent="0.35">
      <c r="A207" s="39"/>
      <c r="B207" s="71"/>
      <c r="C207" s="72"/>
      <c r="D207" s="15"/>
      <c r="E207" s="57"/>
      <c r="F207" s="57"/>
      <c r="G207" s="64"/>
      <c r="H207" s="27"/>
      <c r="I207" s="27"/>
      <c r="J207" s="27"/>
      <c r="K207" s="27"/>
      <c r="L207" s="27"/>
      <c r="M207" s="64"/>
      <c r="N207" s="27"/>
      <c r="O207" s="27"/>
      <c r="P207" s="27"/>
      <c r="Q207" s="27"/>
      <c r="R207" s="422"/>
      <c r="S207" s="27"/>
      <c r="T207" s="27"/>
      <c r="U207" s="58"/>
    </row>
    <row r="208" spans="1:21" x14ac:dyDescent="0.35">
      <c r="A208" s="39"/>
      <c r="B208" s="71"/>
      <c r="C208" s="72"/>
      <c r="D208" s="15"/>
      <c r="E208" s="57"/>
      <c r="F208" s="57"/>
      <c r="G208" s="64"/>
      <c r="H208" s="27"/>
      <c r="I208" s="27"/>
      <c r="J208" s="27"/>
      <c r="K208" s="27"/>
      <c r="L208" s="27"/>
      <c r="M208" s="64"/>
      <c r="N208" s="27"/>
      <c r="O208" s="27"/>
      <c r="P208" s="27"/>
      <c r="Q208" s="27"/>
      <c r="R208" s="422"/>
      <c r="S208" s="27"/>
      <c r="T208" s="27"/>
      <c r="U208" s="58"/>
    </row>
    <row r="209" spans="1:21" x14ac:dyDescent="0.35">
      <c r="A209" s="39"/>
      <c r="B209" s="71"/>
      <c r="C209" s="72"/>
      <c r="D209" s="15"/>
      <c r="E209" s="57"/>
      <c r="F209" s="57"/>
      <c r="G209" s="64"/>
      <c r="H209" s="27"/>
      <c r="I209" s="27"/>
      <c r="J209" s="27"/>
      <c r="K209" s="27"/>
      <c r="L209" s="27"/>
      <c r="M209" s="64"/>
      <c r="N209" s="27"/>
      <c r="O209" s="27"/>
      <c r="P209" s="27"/>
      <c r="Q209" s="27"/>
      <c r="R209" s="422"/>
      <c r="S209" s="27"/>
      <c r="T209" s="27"/>
      <c r="U209" s="58"/>
    </row>
    <row r="210" spans="1:21" x14ac:dyDescent="0.35">
      <c r="A210" s="39"/>
      <c r="B210" s="71"/>
      <c r="C210" s="72"/>
      <c r="D210" s="15"/>
      <c r="E210" s="57"/>
      <c r="F210" s="57"/>
      <c r="G210" s="64"/>
      <c r="H210" s="27"/>
      <c r="I210" s="27"/>
      <c r="J210" s="27"/>
      <c r="K210" s="27"/>
      <c r="L210" s="27"/>
      <c r="M210" s="64"/>
      <c r="N210" s="27"/>
      <c r="O210" s="27"/>
      <c r="P210" s="27"/>
      <c r="Q210" s="27"/>
      <c r="R210" s="422"/>
      <c r="S210" s="27"/>
      <c r="T210" s="27"/>
      <c r="U210" s="58"/>
    </row>
    <row r="211" spans="1:21" x14ac:dyDescent="0.35">
      <c r="A211" s="39"/>
      <c r="B211" s="71"/>
      <c r="C211" s="72"/>
      <c r="D211" s="15"/>
      <c r="E211" s="57"/>
      <c r="F211" s="57"/>
      <c r="G211" s="64"/>
      <c r="H211" s="27"/>
      <c r="I211" s="27"/>
      <c r="J211" s="27"/>
      <c r="K211" s="27"/>
      <c r="L211" s="27"/>
      <c r="M211" s="64"/>
      <c r="N211" s="27"/>
      <c r="O211" s="27"/>
      <c r="P211" s="27"/>
      <c r="Q211" s="27"/>
      <c r="R211" s="422"/>
      <c r="S211" s="27"/>
      <c r="T211" s="27"/>
      <c r="U211" s="58"/>
    </row>
    <row r="212" spans="1:21" x14ac:dyDescent="0.35">
      <c r="A212" s="39"/>
      <c r="B212" s="71"/>
      <c r="C212" s="72"/>
      <c r="D212" s="15"/>
      <c r="E212" s="57"/>
      <c r="F212" s="57"/>
      <c r="G212" s="64"/>
      <c r="H212" s="27"/>
      <c r="I212" s="27"/>
      <c r="J212" s="27"/>
      <c r="K212" s="27"/>
      <c r="L212" s="27"/>
      <c r="M212" s="64"/>
      <c r="N212" s="27"/>
      <c r="O212" s="27"/>
      <c r="P212" s="27"/>
      <c r="Q212" s="27"/>
      <c r="R212" s="422"/>
      <c r="S212" s="27"/>
      <c r="T212" s="27"/>
      <c r="U212" s="58"/>
    </row>
    <row r="213" spans="1:21" x14ac:dyDescent="0.35">
      <c r="A213" s="39"/>
      <c r="B213" s="71"/>
      <c r="C213" s="72"/>
      <c r="D213" s="15"/>
      <c r="E213" s="57"/>
      <c r="F213" s="57"/>
      <c r="G213" s="64"/>
      <c r="H213" s="27"/>
      <c r="I213" s="27"/>
      <c r="J213" s="27"/>
      <c r="K213" s="27"/>
      <c r="L213" s="27"/>
      <c r="M213" s="64"/>
      <c r="N213" s="27"/>
      <c r="O213" s="27"/>
      <c r="P213" s="27"/>
      <c r="Q213" s="27"/>
      <c r="R213" s="422"/>
      <c r="S213" s="27"/>
      <c r="T213" s="27"/>
      <c r="U213" s="58"/>
    </row>
    <row r="214" spans="1:21" x14ac:dyDescent="0.35">
      <c r="A214" s="39"/>
      <c r="B214" s="71"/>
      <c r="C214" s="72"/>
      <c r="D214" s="15"/>
      <c r="E214" s="57"/>
      <c r="F214" s="57"/>
      <c r="G214" s="64"/>
      <c r="H214" s="27"/>
      <c r="I214" s="27"/>
      <c r="J214" s="27"/>
      <c r="K214" s="27"/>
      <c r="L214" s="27"/>
      <c r="M214" s="64"/>
      <c r="N214" s="27"/>
      <c r="O214" s="27"/>
      <c r="P214" s="27"/>
      <c r="Q214" s="27"/>
      <c r="R214" s="422"/>
      <c r="S214" s="27"/>
      <c r="T214" s="27"/>
      <c r="U214" s="58"/>
    </row>
    <row r="215" spans="1:21" s="29" customFormat="1" ht="27" customHeight="1" x14ac:dyDescent="0.35">
      <c r="A215" s="29" t="s">
        <v>40</v>
      </c>
      <c r="R215" s="429"/>
      <c r="U215" s="29" t="s">
        <v>154</v>
      </c>
    </row>
    <row r="216" spans="1:21" x14ac:dyDescent="0.35">
      <c r="A216" s="39"/>
      <c r="B216" s="71"/>
      <c r="C216" s="72"/>
      <c r="D216" s="15"/>
      <c r="E216" s="57"/>
      <c r="F216" s="57"/>
      <c r="G216" s="64"/>
      <c r="H216" s="27"/>
      <c r="I216" s="27"/>
      <c r="J216" s="27"/>
      <c r="K216" s="27"/>
      <c r="L216" s="27"/>
      <c r="M216" s="64"/>
      <c r="N216" s="27"/>
      <c r="O216" s="27"/>
      <c r="P216" s="27"/>
      <c r="Q216" s="27"/>
      <c r="R216" s="422"/>
      <c r="S216" s="27"/>
      <c r="T216" s="27"/>
      <c r="U216" s="58"/>
    </row>
    <row r="217" spans="1:21" x14ac:dyDescent="0.35">
      <c r="A217" s="39"/>
      <c r="B217" s="71"/>
      <c r="C217" s="72"/>
      <c r="D217" s="15"/>
      <c r="E217" s="57"/>
      <c r="F217" s="57"/>
      <c r="G217" s="64"/>
      <c r="H217" s="27"/>
      <c r="I217" s="27"/>
      <c r="J217" s="27"/>
      <c r="K217" s="27"/>
      <c r="L217" s="27"/>
      <c r="M217" s="64"/>
      <c r="N217" s="27"/>
      <c r="O217" s="27"/>
      <c r="P217" s="27"/>
      <c r="Q217" s="27"/>
      <c r="R217" s="422"/>
      <c r="S217" s="27"/>
      <c r="T217" s="27"/>
      <c r="U217" s="58"/>
    </row>
    <row r="218" spans="1:21" x14ac:dyDescent="0.35">
      <c r="A218" s="39"/>
      <c r="B218" s="71"/>
      <c r="C218" s="72"/>
      <c r="D218" s="15"/>
      <c r="E218" s="57"/>
      <c r="F218" s="57"/>
      <c r="G218" s="64"/>
      <c r="H218" s="27"/>
      <c r="I218" s="27"/>
      <c r="J218" s="27"/>
      <c r="K218" s="27"/>
      <c r="L218" s="27"/>
      <c r="M218" s="64"/>
      <c r="N218" s="27"/>
      <c r="O218" s="27"/>
      <c r="P218" s="27"/>
      <c r="Q218" s="27"/>
      <c r="R218" s="422"/>
      <c r="S218" s="27"/>
      <c r="T218" s="27"/>
      <c r="U218" s="58"/>
    </row>
    <row r="219" spans="1:21" x14ac:dyDescent="0.35">
      <c r="A219" s="39"/>
      <c r="B219" s="71"/>
      <c r="C219" s="72"/>
      <c r="D219" s="15"/>
      <c r="E219" s="57"/>
      <c r="F219" s="57"/>
      <c r="G219" s="64"/>
      <c r="H219" s="27"/>
      <c r="I219" s="27"/>
      <c r="J219" s="27"/>
      <c r="K219" s="27"/>
      <c r="L219" s="27"/>
      <c r="M219" s="64"/>
      <c r="N219" s="27"/>
      <c r="O219" s="27"/>
      <c r="P219" s="27"/>
      <c r="Q219" s="27"/>
      <c r="R219" s="422"/>
      <c r="S219" s="27"/>
      <c r="T219" s="27"/>
      <c r="U219" s="58"/>
    </row>
    <row r="220" spans="1:21" x14ac:dyDescent="0.35">
      <c r="A220" s="39"/>
      <c r="B220" s="71"/>
      <c r="C220" s="72"/>
      <c r="D220" s="15"/>
      <c r="E220" s="57"/>
      <c r="F220" s="57"/>
      <c r="G220" s="64"/>
      <c r="H220" s="27"/>
      <c r="I220" s="27"/>
      <c r="J220" s="27"/>
      <c r="K220" s="27"/>
      <c r="L220" s="27"/>
      <c r="M220" s="64"/>
      <c r="N220" s="27"/>
      <c r="O220" s="27"/>
      <c r="P220" s="27"/>
      <c r="Q220" s="27"/>
      <c r="R220" s="422"/>
      <c r="S220" s="27"/>
      <c r="T220" s="27"/>
      <c r="U220" s="58"/>
    </row>
    <row r="221" spans="1:21" x14ac:dyDescent="0.35">
      <c r="A221" s="39"/>
      <c r="B221" s="71"/>
      <c r="C221" s="72"/>
      <c r="D221" s="15"/>
      <c r="E221" s="57"/>
      <c r="F221" s="57"/>
      <c r="G221" s="64"/>
      <c r="H221" s="27"/>
      <c r="I221" s="27"/>
      <c r="J221" s="27"/>
      <c r="K221" s="27"/>
      <c r="L221" s="27"/>
      <c r="M221" s="64"/>
      <c r="N221" s="27"/>
      <c r="O221" s="27"/>
      <c r="P221" s="27"/>
      <c r="Q221" s="27"/>
      <c r="R221" s="422"/>
      <c r="S221" s="27"/>
      <c r="T221" s="27"/>
      <c r="U221" s="58"/>
    </row>
    <row r="222" spans="1:21" x14ac:dyDescent="0.35">
      <c r="A222" s="39"/>
      <c r="B222" s="71"/>
      <c r="C222" s="72"/>
      <c r="D222" s="15"/>
      <c r="E222" s="57"/>
      <c r="F222" s="57"/>
      <c r="G222" s="64"/>
      <c r="H222" s="27"/>
      <c r="I222" s="27"/>
      <c r="J222" s="27"/>
      <c r="K222" s="27"/>
      <c r="L222" s="27"/>
      <c r="M222" s="64"/>
      <c r="N222" s="27"/>
      <c r="O222" s="27"/>
      <c r="P222" s="27"/>
      <c r="Q222" s="27"/>
      <c r="R222" s="422"/>
      <c r="S222" s="27"/>
      <c r="T222" s="27"/>
      <c r="U222" s="58"/>
    </row>
    <row r="223" spans="1:21" x14ac:dyDescent="0.35">
      <c r="A223" s="39"/>
      <c r="B223" s="71"/>
      <c r="C223" s="72"/>
      <c r="D223" s="15"/>
      <c r="E223" s="57"/>
      <c r="F223" s="57"/>
      <c r="G223" s="64"/>
      <c r="H223" s="27"/>
      <c r="I223" s="27"/>
      <c r="J223" s="27"/>
      <c r="K223" s="27"/>
      <c r="L223" s="27"/>
      <c r="M223" s="64"/>
      <c r="N223" s="27"/>
      <c r="O223" s="27"/>
      <c r="P223" s="27"/>
      <c r="Q223" s="27"/>
      <c r="R223" s="422"/>
      <c r="S223" s="27"/>
      <c r="T223" s="27"/>
      <c r="U223" s="58"/>
    </row>
    <row r="224" spans="1:21" x14ac:dyDescent="0.35">
      <c r="A224" s="39"/>
      <c r="B224" s="71"/>
      <c r="C224" s="72"/>
      <c r="D224" s="15"/>
      <c r="E224" s="57"/>
      <c r="F224" s="57"/>
      <c r="G224" s="64"/>
      <c r="H224" s="27"/>
      <c r="I224" s="27"/>
      <c r="J224" s="27"/>
      <c r="K224" s="27"/>
      <c r="L224" s="27"/>
      <c r="M224" s="64"/>
      <c r="N224" s="27"/>
      <c r="O224" s="27"/>
      <c r="P224" s="27"/>
      <c r="Q224" s="27"/>
      <c r="R224" s="422"/>
      <c r="S224" s="27"/>
      <c r="T224" s="27"/>
      <c r="U224" s="58"/>
    </row>
    <row r="225" spans="1:21" x14ac:dyDescent="0.35">
      <c r="A225" s="39"/>
      <c r="B225" s="71"/>
      <c r="C225" s="72"/>
      <c r="D225" s="15"/>
      <c r="E225" s="57"/>
      <c r="F225" s="57"/>
      <c r="G225" s="64"/>
      <c r="H225" s="27"/>
      <c r="I225" s="27"/>
      <c r="J225" s="27"/>
      <c r="K225" s="27"/>
      <c r="L225" s="27"/>
      <c r="M225" s="64"/>
      <c r="N225" s="27"/>
      <c r="O225" s="27"/>
      <c r="P225" s="27"/>
      <c r="Q225" s="27"/>
      <c r="R225" s="422"/>
      <c r="S225" s="27"/>
      <c r="T225" s="27"/>
      <c r="U225" s="58"/>
    </row>
    <row r="226" spans="1:21" x14ac:dyDescent="0.35">
      <c r="A226" s="39"/>
      <c r="B226" s="71"/>
      <c r="C226" s="72"/>
      <c r="D226" s="15"/>
      <c r="E226" s="57"/>
      <c r="F226" s="57"/>
      <c r="G226" s="64"/>
      <c r="H226" s="27"/>
      <c r="I226" s="27"/>
      <c r="J226" s="27"/>
      <c r="K226" s="27"/>
      <c r="L226" s="27"/>
      <c r="M226" s="64"/>
      <c r="N226" s="27"/>
      <c r="O226" s="27"/>
      <c r="P226" s="27"/>
      <c r="Q226" s="27"/>
      <c r="R226" s="422"/>
      <c r="S226" s="27"/>
      <c r="T226" s="27"/>
      <c r="U226" s="58"/>
    </row>
    <row r="227" spans="1:21" x14ac:dyDescent="0.35">
      <c r="A227" s="39"/>
      <c r="B227" s="71"/>
      <c r="C227" s="72"/>
      <c r="D227" s="15"/>
      <c r="E227" s="57"/>
      <c r="F227" s="57"/>
      <c r="G227" s="64"/>
      <c r="H227" s="27"/>
      <c r="I227" s="27"/>
      <c r="J227" s="27"/>
      <c r="K227" s="27"/>
      <c r="L227" s="27"/>
      <c r="M227" s="64"/>
      <c r="N227" s="27"/>
      <c r="O227" s="27"/>
      <c r="P227" s="27"/>
      <c r="Q227" s="27"/>
      <c r="R227" s="422"/>
      <c r="S227" s="27"/>
      <c r="T227" s="27"/>
      <c r="U227" s="58"/>
    </row>
    <row r="228" spans="1:21" x14ac:dyDescent="0.35">
      <c r="A228" s="39"/>
      <c r="B228" s="71"/>
      <c r="C228" s="72"/>
      <c r="D228" s="15"/>
      <c r="E228" s="57"/>
      <c r="F228" s="57"/>
      <c r="G228" s="64"/>
      <c r="H228" s="27"/>
      <c r="I228" s="27"/>
      <c r="J228" s="27"/>
      <c r="K228" s="27"/>
      <c r="L228" s="27"/>
      <c r="M228" s="64"/>
      <c r="N228" s="27"/>
      <c r="O228" s="27"/>
      <c r="P228" s="27"/>
      <c r="Q228" s="27"/>
      <c r="R228" s="422"/>
      <c r="S228" s="27"/>
      <c r="T228" s="27"/>
      <c r="U228" s="58"/>
    </row>
    <row r="229" spans="1:21" x14ac:dyDescent="0.35">
      <c r="A229" s="39"/>
      <c r="B229" s="71"/>
      <c r="C229" s="72"/>
      <c r="D229" s="15"/>
      <c r="E229" s="57"/>
      <c r="F229" s="57"/>
      <c r="G229" s="64"/>
      <c r="H229" s="27"/>
      <c r="I229" s="27"/>
      <c r="J229" s="27"/>
      <c r="K229" s="27"/>
      <c r="L229" s="27"/>
      <c r="M229" s="64"/>
      <c r="N229" s="27"/>
      <c r="O229" s="27"/>
      <c r="P229" s="27"/>
      <c r="Q229" s="27"/>
      <c r="R229" s="422"/>
      <c r="S229" s="27"/>
      <c r="T229" s="27"/>
      <c r="U229" s="58"/>
    </row>
    <row r="230" spans="1:21" x14ac:dyDescent="0.35">
      <c r="A230" s="39"/>
      <c r="B230" s="71"/>
      <c r="C230" s="72"/>
      <c r="D230" s="15"/>
      <c r="E230" s="57"/>
      <c r="F230" s="57"/>
      <c r="G230" s="64"/>
      <c r="H230" s="27"/>
      <c r="I230" s="27"/>
      <c r="J230" s="27"/>
      <c r="K230" s="27"/>
      <c r="L230" s="27"/>
      <c r="M230" s="64"/>
      <c r="N230" s="27"/>
      <c r="O230" s="27"/>
      <c r="P230" s="27"/>
      <c r="Q230" s="27"/>
      <c r="R230" s="422"/>
      <c r="S230" s="27"/>
      <c r="T230" s="27"/>
      <c r="U230" s="58"/>
    </row>
    <row r="231" spans="1:21" x14ac:dyDescent="0.35">
      <c r="A231" s="39"/>
      <c r="B231" s="71"/>
      <c r="C231" s="72"/>
      <c r="D231" s="15"/>
      <c r="E231" s="57"/>
      <c r="F231" s="57"/>
      <c r="G231" s="64"/>
      <c r="H231" s="27"/>
      <c r="I231" s="27"/>
      <c r="J231" s="27"/>
      <c r="K231" s="27"/>
      <c r="L231" s="27"/>
      <c r="M231" s="64"/>
      <c r="N231" s="27"/>
      <c r="O231" s="27"/>
      <c r="P231" s="27"/>
      <c r="Q231" s="27"/>
      <c r="R231" s="422"/>
      <c r="S231" s="27"/>
      <c r="T231" s="27"/>
      <c r="U231" s="58"/>
    </row>
    <row r="232" spans="1:21" x14ac:dyDescent="0.35">
      <c r="A232" s="39"/>
      <c r="B232" s="71"/>
      <c r="C232" s="72"/>
      <c r="D232" s="15"/>
      <c r="E232" s="57"/>
      <c r="F232" s="57"/>
      <c r="G232" s="64"/>
      <c r="H232" s="27"/>
      <c r="I232" s="27"/>
      <c r="J232" s="27"/>
      <c r="K232" s="27"/>
      <c r="L232" s="27"/>
      <c r="M232" s="64"/>
      <c r="N232" s="27"/>
      <c r="O232" s="27"/>
      <c r="P232" s="27"/>
      <c r="Q232" s="27"/>
      <c r="R232" s="422"/>
      <c r="S232" s="27"/>
      <c r="T232" s="27"/>
      <c r="U232" s="58"/>
    </row>
    <row r="233" spans="1:21" x14ac:dyDescent="0.35">
      <c r="A233" s="39"/>
      <c r="B233" s="71"/>
      <c r="C233" s="72"/>
      <c r="D233" s="15"/>
      <c r="E233" s="57"/>
      <c r="F233" s="57"/>
      <c r="G233" s="64"/>
      <c r="H233" s="27"/>
      <c r="I233" s="27"/>
      <c r="J233" s="27"/>
      <c r="K233" s="27"/>
      <c r="L233" s="27"/>
      <c r="M233" s="64"/>
      <c r="N233" s="27"/>
      <c r="O233" s="27"/>
      <c r="P233" s="27"/>
      <c r="Q233" s="27"/>
      <c r="R233" s="422"/>
      <c r="S233" s="27"/>
      <c r="T233" s="27"/>
      <c r="U233" s="58"/>
    </row>
    <row r="234" spans="1:21" x14ac:dyDescent="0.35">
      <c r="A234" s="39"/>
      <c r="B234" s="71"/>
      <c r="C234" s="72"/>
      <c r="D234" s="15"/>
      <c r="E234" s="57"/>
      <c r="F234" s="57"/>
      <c r="G234" s="64"/>
      <c r="H234" s="27"/>
      <c r="I234" s="27"/>
      <c r="J234" s="27"/>
      <c r="K234" s="27"/>
      <c r="L234" s="27"/>
      <c r="M234" s="64"/>
      <c r="N234" s="27"/>
      <c r="O234" s="27"/>
      <c r="P234" s="27"/>
      <c r="Q234" s="27"/>
      <c r="R234" s="422"/>
      <c r="S234" s="27"/>
      <c r="T234" s="27"/>
      <c r="U234" s="58"/>
    </row>
    <row r="235" spans="1:21" x14ac:dyDescent="0.35">
      <c r="A235" s="39"/>
      <c r="B235" s="71"/>
      <c r="C235" s="72"/>
      <c r="D235" s="15"/>
      <c r="E235" s="57"/>
      <c r="F235" s="57"/>
      <c r="G235" s="64"/>
      <c r="H235" s="27"/>
      <c r="I235" s="27"/>
      <c r="J235" s="27"/>
      <c r="K235" s="27"/>
      <c r="L235" s="27"/>
      <c r="M235" s="64"/>
      <c r="N235" s="27"/>
      <c r="O235" s="27"/>
      <c r="P235" s="27"/>
      <c r="Q235" s="27"/>
      <c r="R235" s="422"/>
      <c r="S235" s="27"/>
      <c r="T235" s="27"/>
      <c r="U235" s="58"/>
    </row>
    <row r="236" spans="1:21" x14ac:dyDescent="0.35">
      <c r="A236" s="39"/>
      <c r="B236" s="71"/>
      <c r="C236" s="72"/>
      <c r="D236" s="15"/>
      <c r="E236" s="57"/>
      <c r="F236" s="57"/>
      <c r="G236" s="64"/>
      <c r="H236" s="27"/>
      <c r="I236" s="27"/>
      <c r="J236" s="27"/>
      <c r="K236" s="27"/>
      <c r="L236" s="27"/>
      <c r="M236" s="64"/>
      <c r="N236" s="27"/>
      <c r="O236" s="27"/>
      <c r="P236" s="27"/>
      <c r="Q236" s="27"/>
      <c r="R236" s="422"/>
      <c r="S236" s="27"/>
      <c r="T236" s="27"/>
      <c r="U236" s="58"/>
    </row>
    <row r="237" spans="1:21" x14ac:dyDescent="0.35">
      <c r="A237" s="39"/>
      <c r="B237" s="71"/>
      <c r="C237" s="72"/>
      <c r="D237" s="15"/>
      <c r="E237" s="57"/>
      <c r="F237" s="57"/>
      <c r="G237" s="64"/>
      <c r="H237" s="27"/>
      <c r="I237" s="27"/>
      <c r="J237" s="27"/>
      <c r="K237" s="27"/>
      <c r="L237" s="27"/>
      <c r="M237" s="64"/>
      <c r="N237" s="27"/>
      <c r="O237" s="27"/>
      <c r="P237" s="27"/>
      <c r="Q237" s="27"/>
      <c r="R237" s="422"/>
      <c r="S237" s="27"/>
      <c r="T237" s="27"/>
      <c r="U237" s="58"/>
    </row>
    <row r="238" spans="1:21" x14ac:dyDescent="0.35">
      <c r="A238" s="39"/>
      <c r="B238" s="71"/>
      <c r="C238" s="72"/>
      <c r="D238" s="15"/>
      <c r="E238" s="57"/>
      <c r="F238" s="57"/>
      <c r="G238" s="64"/>
      <c r="H238" s="27"/>
      <c r="I238" s="27"/>
      <c r="J238" s="27"/>
      <c r="K238" s="27"/>
      <c r="L238" s="27"/>
      <c r="M238" s="64"/>
      <c r="N238" s="27"/>
      <c r="O238" s="27"/>
      <c r="P238" s="27"/>
      <c r="Q238" s="27"/>
      <c r="R238" s="422"/>
      <c r="S238" s="27"/>
      <c r="T238" s="27"/>
      <c r="U238" s="58"/>
    </row>
    <row r="239" spans="1:21" x14ac:dyDescent="0.35">
      <c r="A239" s="39"/>
      <c r="B239" s="71"/>
      <c r="C239" s="72"/>
      <c r="D239" s="15"/>
      <c r="E239" s="57"/>
      <c r="F239" s="57"/>
      <c r="G239" s="64"/>
      <c r="H239" s="27"/>
      <c r="I239" s="27"/>
      <c r="J239" s="27"/>
      <c r="K239" s="27"/>
      <c r="L239" s="27"/>
      <c r="M239" s="64"/>
      <c r="N239" s="27"/>
      <c r="O239" s="27"/>
      <c r="P239" s="27"/>
      <c r="Q239" s="27"/>
      <c r="R239" s="422"/>
      <c r="S239" s="27"/>
      <c r="T239" s="27"/>
      <c r="U239" s="58"/>
    </row>
    <row r="240" spans="1:21" x14ac:dyDescent="0.35">
      <c r="A240" s="39"/>
      <c r="B240" s="71"/>
      <c r="C240" s="72"/>
      <c r="D240" s="15"/>
      <c r="E240" s="57"/>
      <c r="F240" s="57"/>
      <c r="G240" s="64"/>
      <c r="H240" s="27"/>
      <c r="I240" s="27"/>
      <c r="J240" s="27"/>
      <c r="K240" s="27"/>
      <c r="L240" s="27"/>
      <c r="M240" s="64"/>
      <c r="N240" s="27"/>
      <c r="O240" s="27"/>
      <c r="P240" s="27"/>
      <c r="Q240" s="27"/>
      <c r="R240" s="422"/>
      <c r="S240" s="27"/>
      <c r="T240" s="27"/>
      <c r="U240" s="58"/>
    </row>
    <row r="241" spans="1:21" x14ac:dyDescent="0.35">
      <c r="A241" s="39"/>
      <c r="B241" s="71"/>
      <c r="C241" s="72"/>
      <c r="D241" s="15"/>
      <c r="E241" s="57"/>
      <c r="F241" s="57"/>
      <c r="G241" s="64"/>
      <c r="H241" s="27"/>
      <c r="I241" s="27"/>
      <c r="J241" s="27"/>
      <c r="K241" s="27"/>
      <c r="L241" s="27"/>
      <c r="M241" s="64"/>
      <c r="N241" s="27"/>
      <c r="O241" s="27"/>
      <c r="P241" s="27"/>
      <c r="Q241" s="27"/>
      <c r="R241" s="422"/>
      <c r="S241" s="27"/>
      <c r="T241" s="27"/>
      <c r="U241" s="58"/>
    </row>
    <row r="242" spans="1:21" x14ac:dyDescent="0.35">
      <c r="A242" s="39"/>
      <c r="B242" s="71"/>
      <c r="C242" s="72"/>
      <c r="D242" s="15"/>
      <c r="E242" s="57"/>
      <c r="F242" s="57"/>
      <c r="G242" s="64"/>
      <c r="H242" s="27"/>
      <c r="I242" s="27"/>
      <c r="J242" s="27"/>
      <c r="K242" s="27"/>
      <c r="L242" s="27"/>
      <c r="M242" s="64"/>
      <c r="N242" s="27"/>
      <c r="O242" s="27"/>
      <c r="P242" s="27"/>
      <c r="Q242" s="27"/>
      <c r="R242" s="422"/>
      <c r="S242" s="27"/>
      <c r="T242" s="27"/>
      <c r="U242" s="58"/>
    </row>
    <row r="243" spans="1:21" s="29" customFormat="1" ht="27" customHeight="1" x14ac:dyDescent="0.35">
      <c r="A243" s="29" t="s">
        <v>163</v>
      </c>
      <c r="R243" s="429"/>
      <c r="U243" s="29" t="s">
        <v>162</v>
      </c>
    </row>
    <row r="244" spans="1:21" x14ac:dyDescent="0.35">
      <c r="A244" s="39"/>
      <c r="B244" s="71"/>
      <c r="C244" s="72"/>
      <c r="D244" s="15"/>
      <c r="E244" s="57"/>
      <c r="F244" s="57"/>
      <c r="G244" s="64"/>
      <c r="H244" s="27"/>
      <c r="I244" s="27"/>
      <c r="J244" s="27"/>
      <c r="K244" s="27"/>
      <c r="L244" s="27"/>
      <c r="M244" s="64"/>
      <c r="N244" s="27"/>
      <c r="O244" s="27"/>
      <c r="P244" s="27"/>
      <c r="Q244" s="27"/>
      <c r="R244" s="422"/>
      <c r="S244" s="27"/>
      <c r="T244" s="27"/>
      <c r="U244" s="58"/>
    </row>
    <row r="245" spans="1:21" x14ac:dyDescent="0.35">
      <c r="A245" s="39"/>
      <c r="B245" s="71"/>
      <c r="C245" s="72"/>
      <c r="D245" s="15"/>
      <c r="E245" s="57"/>
      <c r="F245" s="57"/>
      <c r="G245" s="64"/>
      <c r="H245" s="27"/>
      <c r="I245" s="27"/>
      <c r="J245" s="27"/>
      <c r="K245" s="27"/>
      <c r="L245" s="27"/>
      <c r="M245" s="64"/>
      <c r="N245" s="27"/>
      <c r="O245" s="27"/>
      <c r="P245" s="27"/>
      <c r="Q245" s="27"/>
      <c r="R245" s="422"/>
      <c r="S245" s="27"/>
      <c r="T245" s="27"/>
      <c r="U245" s="58"/>
    </row>
    <row r="246" spans="1:21" x14ac:dyDescent="0.35">
      <c r="R246" s="420"/>
    </row>
    <row r="247" spans="1:21" x14ac:dyDescent="0.35">
      <c r="A247" s="39"/>
      <c r="B247" s="71"/>
      <c r="C247" s="72"/>
      <c r="D247" s="15"/>
      <c r="E247" s="57"/>
      <c r="F247" s="57"/>
      <c r="G247" s="64"/>
      <c r="H247" s="27"/>
      <c r="I247" s="27"/>
      <c r="J247" s="27"/>
      <c r="K247" s="27"/>
      <c r="L247" s="27"/>
      <c r="M247" s="64"/>
      <c r="N247" s="27"/>
      <c r="O247" s="27"/>
      <c r="P247" s="27"/>
      <c r="Q247" s="27"/>
      <c r="R247" s="422"/>
      <c r="S247" s="27"/>
      <c r="T247" s="27"/>
      <c r="U247" s="58"/>
    </row>
    <row r="248" spans="1:21" x14ac:dyDescent="0.35">
      <c r="A248" s="39"/>
      <c r="B248" s="71"/>
      <c r="C248" s="72"/>
      <c r="D248" s="15"/>
      <c r="E248" s="57"/>
      <c r="F248" s="57"/>
      <c r="G248" s="64"/>
      <c r="H248" s="27"/>
      <c r="I248" s="27"/>
      <c r="J248" s="27"/>
      <c r="K248" s="27"/>
      <c r="L248" s="27"/>
      <c r="M248" s="64"/>
      <c r="N248" s="27"/>
      <c r="O248" s="27"/>
      <c r="P248" s="27"/>
      <c r="Q248" s="27"/>
      <c r="R248" s="422"/>
      <c r="S248" s="27"/>
      <c r="T248" s="27"/>
      <c r="U248" s="58"/>
    </row>
    <row r="249" spans="1:21" x14ac:dyDescent="0.35">
      <c r="A249" s="39"/>
      <c r="B249" s="71"/>
      <c r="C249" s="72"/>
      <c r="D249" s="15"/>
      <c r="E249" s="57"/>
      <c r="F249" s="57"/>
      <c r="G249" s="64"/>
      <c r="H249" s="27"/>
      <c r="I249" s="27"/>
      <c r="J249" s="27"/>
      <c r="K249" s="27"/>
      <c r="L249" s="27"/>
      <c r="M249" s="64"/>
      <c r="N249" s="27"/>
      <c r="O249" s="27"/>
      <c r="P249" s="27"/>
      <c r="Q249" s="27"/>
      <c r="R249" s="422"/>
      <c r="S249" s="27"/>
      <c r="T249" s="27"/>
      <c r="U249" s="58"/>
    </row>
    <row r="250" spans="1:21" x14ac:dyDescent="0.35">
      <c r="A250" s="39"/>
      <c r="B250" s="71"/>
      <c r="C250" s="72"/>
      <c r="D250" s="15"/>
      <c r="E250" s="57"/>
      <c r="F250" s="57"/>
      <c r="G250" s="64"/>
      <c r="H250" s="27"/>
      <c r="I250" s="27"/>
      <c r="J250" s="27"/>
      <c r="K250" s="27"/>
      <c r="L250" s="27"/>
      <c r="M250" s="64"/>
      <c r="N250" s="27"/>
      <c r="O250" s="27"/>
      <c r="P250" s="27"/>
      <c r="Q250" s="27"/>
      <c r="R250" s="422"/>
      <c r="S250" s="27"/>
      <c r="T250" s="27"/>
      <c r="U250" s="58"/>
    </row>
    <row r="251" spans="1:21" x14ac:dyDescent="0.35">
      <c r="A251" s="39"/>
      <c r="B251" s="71"/>
      <c r="C251" s="72"/>
      <c r="D251" s="15"/>
      <c r="E251" s="57"/>
      <c r="F251" s="57"/>
      <c r="G251" s="64"/>
      <c r="H251" s="27"/>
      <c r="I251" s="27"/>
      <c r="J251" s="27"/>
      <c r="K251" s="27"/>
      <c r="L251" s="27"/>
      <c r="M251" s="64"/>
      <c r="N251" s="27"/>
      <c r="O251" s="27"/>
      <c r="P251" s="27"/>
      <c r="Q251" s="27"/>
      <c r="R251" s="422"/>
      <c r="S251" s="27"/>
      <c r="T251" s="27"/>
      <c r="U251" s="58"/>
    </row>
    <row r="252" spans="1:21" x14ac:dyDescent="0.35">
      <c r="A252" s="39"/>
      <c r="B252" s="71"/>
      <c r="C252" s="72"/>
      <c r="D252" s="15"/>
      <c r="E252" s="57"/>
      <c r="F252" s="57"/>
      <c r="G252" s="64"/>
      <c r="H252" s="27"/>
      <c r="I252" s="27"/>
      <c r="J252" s="27"/>
      <c r="K252" s="27"/>
      <c r="L252" s="27"/>
      <c r="M252" s="64"/>
      <c r="N252" s="27"/>
      <c r="O252" s="27"/>
      <c r="P252" s="27"/>
      <c r="Q252" s="27"/>
      <c r="R252" s="422"/>
      <c r="S252" s="27"/>
      <c r="T252" s="27"/>
      <c r="U252" s="58"/>
    </row>
    <row r="253" spans="1:21" x14ac:dyDescent="0.35">
      <c r="A253" s="39"/>
      <c r="B253" s="71"/>
      <c r="C253" s="72"/>
      <c r="D253" s="15"/>
      <c r="E253" s="57"/>
      <c r="F253" s="57"/>
      <c r="G253" s="64"/>
      <c r="H253" s="27"/>
      <c r="I253" s="27"/>
      <c r="J253" s="27"/>
      <c r="K253" s="27"/>
      <c r="L253" s="27"/>
      <c r="M253" s="64"/>
      <c r="N253" s="27"/>
      <c r="O253" s="27"/>
      <c r="P253" s="27"/>
      <c r="Q253" s="27"/>
      <c r="R253" s="422"/>
      <c r="S253" s="27"/>
      <c r="T253" s="27"/>
      <c r="U253" s="58"/>
    </row>
    <row r="254" spans="1:21" x14ac:dyDescent="0.35">
      <c r="A254" s="39"/>
      <c r="B254" s="71"/>
      <c r="C254" s="72"/>
      <c r="D254" s="15"/>
      <c r="E254" s="57"/>
      <c r="F254" s="57"/>
      <c r="G254" s="64"/>
      <c r="H254" s="27"/>
      <c r="I254" s="27"/>
      <c r="J254" s="27"/>
      <c r="K254" s="27"/>
      <c r="L254" s="27"/>
      <c r="M254" s="64"/>
      <c r="N254" s="27"/>
      <c r="O254" s="27"/>
      <c r="P254" s="27"/>
      <c r="Q254" s="27"/>
      <c r="R254" s="422"/>
      <c r="S254" s="27"/>
      <c r="T254" s="27"/>
      <c r="U254" s="58"/>
    </row>
    <row r="255" spans="1:21" x14ac:dyDescent="0.35">
      <c r="A255" s="39"/>
      <c r="B255" s="71"/>
      <c r="C255" s="72"/>
      <c r="D255" s="15"/>
      <c r="E255" s="57"/>
      <c r="F255" s="57"/>
      <c r="G255" s="64"/>
      <c r="H255" s="27"/>
      <c r="I255" s="27"/>
      <c r="J255" s="27"/>
      <c r="K255" s="27"/>
      <c r="L255" s="27"/>
      <c r="M255" s="64"/>
      <c r="N255" s="27"/>
      <c r="O255" s="27"/>
      <c r="P255" s="27"/>
      <c r="Q255" s="27"/>
      <c r="R255" s="422"/>
      <c r="S255" s="27"/>
      <c r="T255" s="27"/>
      <c r="U255" s="58"/>
    </row>
    <row r="256" spans="1:21" x14ac:dyDescent="0.35">
      <c r="A256" s="39"/>
      <c r="B256" s="71"/>
      <c r="C256" s="72"/>
      <c r="D256" s="15"/>
      <c r="E256" s="57"/>
      <c r="F256" s="57"/>
      <c r="G256" s="64"/>
      <c r="H256" s="27"/>
      <c r="I256" s="27"/>
      <c r="J256" s="27"/>
      <c r="K256" s="27"/>
      <c r="L256" s="27"/>
      <c r="M256" s="64"/>
      <c r="N256" s="27"/>
      <c r="O256" s="27"/>
      <c r="P256" s="27"/>
      <c r="Q256" s="27"/>
      <c r="R256" s="422"/>
      <c r="S256" s="27"/>
      <c r="T256" s="27"/>
      <c r="U256" s="58"/>
    </row>
    <row r="257" spans="1:37" x14ac:dyDescent="0.35">
      <c r="A257" s="39"/>
      <c r="B257" s="71"/>
      <c r="C257" s="72"/>
      <c r="D257" s="15"/>
      <c r="E257" s="57"/>
      <c r="F257" s="57"/>
      <c r="G257" s="64"/>
      <c r="H257" s="27"/>
      <c r="I257" s="27"/>
      <c r="J257" s="27"/>
      <c r="K257" s="27"/>
      <c r="L257" s="27"/>
      <c r="M257" s="64"/>
      <c r="N257" s="27"/>
      <c r="O257" s="27"/>
      <c r="P257" s="27"/>
      <c r="Q257" s="27"/>
      <c r="R257" s="422"/>
      <c r="S257" s="27"/>
      <c r="T257" s="27"/>
      <c r="U257" s="58"/>
    </row>
    <row r="258" spans="1:37" x14ac:dyDescent="0.35">
      <c r="A258" s="39"/>
      <c r="B258" s="71"/>
      <c r="C258" s="72"/>
      <c r="D258" s="15"/>
      <c r="E258" s="57"/>
      <c r="F258" s="57"/>
      <c r="G258" s="64"/>
      <c r="H258" s="27"/>
      <c r="I258" s="27"/>
      <c r="J258" s="27"/>
      <c r="K258" s="27"/>
      <c r="L258" s="27"/>
      <c r="M258" s="64"/>
      <c r="N258" s="27"/>
      <c r="O258" s="27"/>
      <c r="P258" s="27"/>
      <c r="Q258" s="27"/>
      <c r="R258" s="422"/>
      <c r="S258" s="27"/>
      <c r="T258" s="27"/>
      <c r="U258" s="58"/>
    </row>
    <row r="259" spans="1:37" x14ac:dyDescent="0.35">
      <c r="A259" s="39"/>
      <c r="B259" s="71"/>
      <c r="C259" s="72"/>
      <c r="D259" s="15"/>
      <c r="E259" s="57"/>
      <c r="F259" s="57"/>
      <c r="G259" s="64"/>
      <c r="H259" s="27"/>
      <c r="I259" s="27"/>
      <c r="J259" s="27"/>
      <c r="K259" s="27"/>
      <c r="L259" s="27"/>
      <c r="M259" s="64"/>
      <c r="N259" s="27"/>
      <c r="O259" s="27"/>
      <c r="P259" s="27"/>
      <c r="Q259" s="27"/>
      <c r="R259" s="422"/>
      <c r="S259" s="27"/>
      <c r="T259" s="27"/>
      <c r="U259" s="58"/>
    </row>
    <row r="260" spans="1:37" x14ac:dyDescent="0.35">
      <c r="A260" s="39"/>
      <c r="B260" s="71"/>
      <c r="C260" s="72"/>
      <c r="D260" s="15"/>
      <c r="E260" s="57"/>
      <c r="F260" s="57"/>
      <c r="G260" s="64"/>
      <c r="H260" s="27"/>
      <c r="I260" s="27"/>
      <c r="J260" s="27"/>
      <c r="K260" s="27"/>
      <c r="L260" s="27"/>
      <c r="M260" s="64"/>
      <c r="N260" s="27"/>
      <c r="O260" s="27"/>
      <c r="P260" s="27"/>
      <c r="Q260" s="27"/>
      <c r="R260" s="422"/>
      <c r="S260" s="27"/>
      <c r="T260" s="27"/>
      <c r="U260" s="58"/>
    </row>
    <row r="261" spans="1:37" x14ac:dyDescent="0.35">
      <c r="A261" s="39"/>
      <c r="B261" s="71"/>
      <c r="C261" s="72"/>
      <c r="D261" s="15"/>
      <c r="E261" s="57"/>
      <c r="F261" s="57"/>
      <c r="G261" s="64"/>
      <c r="H261" s="27"/>
      <c r="I261" s="27"/>
      <c r="J261" s="27"/>
      <c r="K261" s="27"/>
      <c r="L261" s="27"/>
      <c r="M261" s="64"/>
      <c r="N261" s="27"/>
      <c r="O261" s="27"/>
      <c r="P261" s="27"/>
      <c r="Q261" s="27"/>
      <c r="R261" s="422"/>
      <c r="S261" s="27"/>
      <c r="T261" s="27"/>
      <c r="U261" s="58"/>
    </row>
    <row r="262" spans="1:37" x14ac:dyDescent="0.35">
      <c r="A262" s="39"/>
      <c r="B262" s="71"/>
      <c r="C262" s="72"/>
      <c r="D262" s="15"/>
      <c r="E262" s="57"/>
      <c r="F262" s="57"/>
      <c r="G262" s="64"/>
      <c r="H262" s="27"/>
      <c r="I262" s="27"/>
      <c r="J262" s="27"/>
      <c r="K262" s="27"/>
      <c r="L262" s="27"/>
      <c r="M262" s="64"/>
      <c r="N262" s="27"/>
      <c r="O262" s="27"/>
      <c r="P262" s="27"/>
      <c r="Q262" s="27"/>
      <c r="R262" s="422"/>
      <c r="S262" s="27"/>
      <c r="T262" s="27"/>
      <c r="U262" s="58"/>
    </row>
    <row r="263" spans="1:37" x14ac:dyDescent="0.35">
      <c r="A263" s="39"/>
      <c r="B263" s="71"/>
      <c r="C263" s="72"/>
      <c r="D263" s="15"/>
      <c r="E263" s="57"/>
      <c r="F263" s="57"/>
      <c r="G263" s="64"/>
      <c r="H263" s="27"/>
      <c r="I263" s="27"/>
      <c r="J263" s="27"/>
      <c r="K263" s="27"/>
      <c r="L263" s="27"/>
      <c r="M263" s="64"/>
      <c r="N263" s="27"/>
      <c r="O263" s="27"/>
      <c r="P263" s="27"/>
      <c r="Q263" s="27"/>
      <c r="R263" s="422"/>
      <c r="S263" s="27"/>
      <c r="T263" s="27"/>
      <c r="U263" s="58"/>
    </row>
    <row r="264" spans="1:37" x14ac:dyDescent="0.35">
      <c r="A264" s="39"/>
      <c r="B264" s="71"/>
      <c r="C264" s="72"/>
      <c r="D264" s="15"/>
      <c r="E264" s="57"/>
      <c r="F264" s="57"/>
      <c r="G264" s="64"/>
      <c r="H264" s="27"/>
      <c r="I264" s="27"/>
      <c r="J264" s="27"/>
      <c r="K264" s="27"/>
      <c r="L264" s="27"/>
      <c r="M264" s="64"/>
      <c r="N264" s="27"/>
      <c r="O264" s="27"/>
      <c r="P264" s="27"/>
      <c r="Q264" s="27"/>
      <c r="R264" s="422"/>
      <c r="S264" s="27"/>
      <c r="T264" s="27"/>
      <c r="U264" s="58"/>
    </row>
    <row r="265" spans="1:37" x14ac:dyDescent="0.35">
      <c r="A265" s="39"/>
      <c r="B265" s="71"/>
      <c r="C265" s="72"/>
      <c r="D265" s="15"/>
      <c r="E265" s="57"/>
      <c r="F265" s="57"/>
      <c r="G265" s="64"/>
      <c r="H265" s="27"/>
      <c r="I265" s="27"/>
      <c r="J265" s="27"/>
      <c r="K265" s="27"/>
      <c r="L265" s="27"/>
      <c r="M265" s="64"/>
      <c r="N265" s="27"/>
      <c r="O265" s="27"/>
      <c r="P265" s="27"/>
      <c r="Q265" s="27"/>
      <c r="R265" s="422"/>
      <c r="S265" s="27"/>
      <c r="T265" s="27"/>
      <c r="U265" s="58"/>
    </row>
    <row r="266" spans="1:37" x14ac:dyDescent="0.35">
      <c r="A266" s="39"/>
      <c r="B266" s="71"/>
      <c r="C266" s="72"/>
      <c r="D266" s="15"/>
      <c r="E266" s="57"/>
      <c r="F266" s="57"/>
      <c r="G266" s="64"/>
      <c r="H266" s="27"/>
      <c r="I266" s="27"/>
      <c r="J266" s="27"/>
      <c r="K266" s="27"/>
      <c r="L266" s="27"/>
      <c r="M266" s="64"/>
      <c r="N266" s="27"/>
      <c r="O266" s="27"/>
      <c r="P266" s="27"/>
      <c r="Q266" s="27"/>
      <c r="R266" s="422"/>
      <c r="S266" s="27"/>
      <c r="T266" s="27"/>
      <c r="U266" s="58"/>
    </row>
    <row r="267" spans="1:37" x14ac:dyDescent="0.35">
      <c r="A267" s="39"/>
      <c r="B267" s="71"/>
      <c r="C267" s="72"/>
      <c r="D267" s="15"/>
      <c r="E267" s="57"/>
      <c r="F267" s="57"/>
      <c r="G267" s="64"/>
      <c r="H267" s="27"/>
      <c r="I267" s="27"/>
      <c r="J267" s="27"/>
      <c r="K267" s="27"/>
      <c r="L267" s="27"/>
      <c r="M267" s="64"/>
      <c r="N267" s="27"/>
      <c r="O267" s="27"/>
      <c r="P267" s="27"/>
      <c r="Q267" s="27"/>
      <c r="R267" s="422"/>
      <c r="S267" s="27"/>
      <c r="T267" s="27"/>
      <c r="U267" s="58"/>
    </row>
    <row r="268" spans="1:37" x14ac:dyDescent="0.35">
      <c r="A268" s="39"/>
      <c r="B268" s="71"/>
      <c r="C268" s="72"/>
      <c r="D268" s="15"/>
      <c r="E268" s="57"/>
      <c r="F268" s="57"/>
      <c r="G268" s="64"/>
      <c r="H268" s="27"/>
      <c r="I268" s="27"/>
      <c r="J268" s="27"/>
      <c r="K268" s="27"/>
      <c r="L268" s="27"/>
      <c r="M268" s="64"/>
      <c r="N268" s="27"/>
      <c r="O268" s="27"/>
      <c r="P268" s="27"/>
      <c r="Q268" s="27"/>
      <c r="R268" s="422"/>
      <c r="S268" s="27"/>
      <c r="T268" s="27"/>
      <c r="U268" s="58"/>
    </row>
    <row r="269" spans="1:37" x14ac:dyDescent="0.35">
      <c r="A269" s="39"/>
      <c r="B269" s="71"/>
      <c r="C269" s="72"/>
      <c r="D269" s="15"/>
      <c r="E269" s="57"/>
      <c r="F269" s="57"/>
      <c r="G269" s="64"/>
      <c r="H269" s="27"/>
      <c r="I269" s="27"/>
      <c r="J269" s="27"/>
      <c r="K269" s="27"/>
      <c r="L269" s="27"/>
      <c r="M269" s="64"/>
      <c r="N269" s="27"/>
      <c r="O269" s="27"/>
      <c r="P269" s="27"/>
      <c r="Q269" s="27"/>
      <c r="R269" s="422"/>
      <c r="S269" s="27"/>
      <c r="T269" s="27"/>
      <c r="U269" s="58"/>
    </row>
    <row r="270" spans="1:37" x14ac:dyDescent="0.35">
      <c r="R270" s="420"/>
    </row>
    <row r="271" spans="1:37" x14ac:dyDescent="0.35">
      <c r="R271" s="420"/>
    </row>
    <row r="272" spans="1:37" s="17" customFormat="1" ht="83.25" customHeight="1" x14ac:dyDescent="0.35">
      <c r="A272" s="17" t="s">
        <v>159</v>
      </c>
      <c r="R272" s="432"/>
      <c r="U272" s="17" t="s">
        <v>158</v>
      </c>
      <c r="AH272" s="18"/>
      <c r="AI272" s="18"/>
      <c r="AJ272" s="18"/>
      <c r="AK272" s="18"/>
    </row>
    <row r="273" spans="1:27" x14ac:dyDescent="0.35">
      <c r="R273" s="420"/>
    </row>
    <row r="274" spans="1:27" ht="18" customHeight="1" x14ac:dyDescent="0.35">
      <c r="A274" s="581" t="s">
        <v>119</v>
      </c>
      <c r="B274" s="581"/>
      <c r="C274" s="581"/>
      <c r="D274" s="581"/>
      <c r="E274" s="581"/>
      <c r="F274" s="581"/>
      <c r="G274" s="581"/>
      <c r="R274" s="420"/>
      <c r="U274" s="581" t="s">
        <v>164</v>
      </c>
      <c r="V274" s="581"/>
      <c r="W274" s="581"/>
      <c r="X274" s="581"/>
      <c r="Y274" s="581"/>
      <c r="Z274" s="581"/>
      <c r="AA274" s="581"/>
    </row>
    <row r="275" spans="1:27" ht="14.5" customHeight="1" x14ac:dyDescent="0.35">
      <c r="A275" s="217"/>
      <c r="B275" s="567" t="s">
        <v>116</v>
      </c>
      <c r="C275" s="568"/>
      <c r="D275" s="567" t="s">
        <v>117</v>
      </c>
      <c r="E275" s="568"/>
      <c r="F275" s="567" t="s">
        <v>118</v>
      </c>
      <c r="G275" s="569"/>
      <c r="R275" s="420"/>
      <c r="U275" s="217"/>
      <c r="V275" s="565" t="s">
        <v>181</v>
      </c>
      <c r="W275" s="566"/>
      <c r="X275" s="567" t="s">
        <v>165</v>
      </c>
      <c r="Y275" s="568"/>
      <c r="Z275" s="567" t="s">
        <v>166</v>
      </c>
      <c r="AA275" s="569"/>
    </row>
    <row r="276" spans="1:27" x14ac:dyDescent="0.35">
      <c r="A276" s="217"/>
      <c r="B276" s="37" t="s">
        <v>7</v>
      </c>
      <c r="C276" s="113" t="s">
        <v>6</v>
      </c>
      <c r="D276" s="37" t="s">
        <v>7</v>
      </c>
      <c r="E276" s="113" t="s">
        <v>6</v>
      </c>
      <c r="F276" s="37" t="s">
        <v>7</v>
      </c>
      <c r="G276" s="37" t="s">
        <v>6</v>
      </c>
      <c r="R276" s="420"/>
      <c r="U276" s="217"/>
      <c r="V276" s="37" t="s">
        <v>182</v>
      </c>
      <c r="W276" s="113" t="s">
        <v>6</v>
      </c>
      <c r="X276" s="37" t="s">
        <v>182</v>
      </c>
      <c r="Y276" s="113" t="s">
        <v>6</v>
      </c>
      <c r="Z276" s="37" t="s">
        <v>182</v>
      </c>
      <c r="AA276" s="113" t="s">
        <v>6</v>
      </c>
    </row>
    <row r="277" spans="1:27" ht="22.4" customHeight="1" x14ac:dyDescent="0.35">
      <c r="A277" s="466" t="s">
        <v>305</v>
      </c>
      <c r="B277" s="33">
        <v>-505.44650890364835</v>
      </c>
      <c r="C277" s="105">
        <v>-6.5159830797903995E-2</v>
      </c>
      <c r="D277" s="135">
        <v>-0.36081949892110288</v>
      </c>
      <c r="E277" s="193">
        <v>7.1437284106457E-4</v>
      </c>
      <c r="F277" s="74">
        <v>-365.01157377687537</v>
      </c>
      <c r="G277" s="77">
        <v>2.5991507985343758</v>
      </c>
      <c r="R277" s="420"/>
      <c r="U277" s="466" t="s">
        <v>192</v>
      </c>
      <c r="V277" s="33">
        <v>-505.44650890364835</v>
      </c>
      <c r="W277" s="105">
        <v>-6.5159830797903995E-2</v>
      </c>
      <c r="X277" s="135">
        <v>-0.36081949892110288</v>
      </c>
      <c r="Y277" s="193">
        <v>7.1437284106457E-4</v>
      </c>
      <c r="Z277" s="74">
        <v>-365.01157377687537</v>
      </c>
      <c r="AA277" s="77">
        <v>2.5991507985343758</v>
      </c>
    </row>
    <row r="278" spans="1:27" ht="22.4" customHeight="1" x14ac:dyDescent="0.35">
      <c r="A278" s="466" t="s">
        <v>306</v>
      </c>
      <c r="B278" s="33">
        <v>1437.3311790413859</v>
      </c>
      <c r="C278" s="82">
        <v>0.18529410091294538</v>
      </c>
      <c r="D278" s="74">
        <v>13.010395382499837</v>
      </c>
      <c r="E278" s="144">
        <v>9.1344558976931278E-3</v>
      </c>
      <c r="F278" s="33">
        <v>228.93640996821455</v>
      </c>
      <c r="G278" s="77">
        <v>0.18945498261615845</v>
      </c>
      <c r="R278" s="420"/>
      <c r="U278" s="466" t="s">
        <v>193</v>
      </c>
      <c r="V278" s="33">
        <v>1437.3311790413859</v>
      </c>
      <c r="W278" s="82">
        <v>0.18529410091294538</v>
      </c>
      <c r="X278" s="74">
        <v>13.010395382499837</v>
      </c>
      <c r="Y278" s="144">
        <v>9.1344558976931278E-3</v>
      </c>
      <c r="Z278" s="33">
        <v>228.93640996821455</v>
      </c>
      <c r="AA278" s="77">
        <v>0.18945498261615845</v>
      </c>
    </row>
    <row r="279" spans="1:27" ht="22.4" customHeight="1" x14ac:dyDescent="0.35">
      <c r="A279" s="87" t="s">
        <v>34</v>
      </c>
      <c r="B279" s="33">
        <v>5971.2075032824032</v>
      </c>
      <c r="C279" s="82">
        <v>0.7697805083608279</v>
      </c>
      <c r="D279" s="68">
        <v>6.895527917259642</v>
      </c>
      <c r="E279" s="144">
        <v>1.1561313267549611E-3</v>
      </c>
      <c r="F279" s="33">
        <v>160.2570543813099</v>
      </c>
      <c r="G279" s="64">
        <v>2.7578458255760108E-2</v>
      </c>
      <c r="R279" s="420"/>
      <c r="U279" s="466" t="s">
        <v>194</v>
      </c>
      <c r="V279" s="33">
        <v>5971.2075032824032</v>
      </c>
      <c r="W279" s="82">
        <v>0.7697805083608279</v>
      </c>
      <c r="X279" s="68">
        <v>6.895527917259642</v>
      </c>
      <c r="Y279" s="144">
        <v>1.1561313267549611E-3</v>
      </c>
      <c r="Z279" s="33">
        <v>160.2570543813099</v>
      </c>
      <c r="AA279" s="64">
        <v>2.7578458255760108E-2</v>
      </c>
    </row>
    <row r="280" spans="1:27" ht="22.4" customHeight="1" x14ac:dyDescent="0.35">
      <c r="A280" s="87" t="s">
        <v>35</v>
      </c>
      <c r="B280" s="33">
        <v>845.18894352076757</v>
      </c>
      <c r="C280" s="82">
        <v>0.10895785722514649</v>
      </c>
      <c r="D280" s="74">
        <v>33.568509998251443</v>
      </c>
      <c r="E280" s="130">
        <v>4.1359863073630043E-2</v>
      </c>
      <c r="F280" s="57">
        <v>-4.4948917126235983</v>
      </c>
      <c r="G280" s="220">
        <v>-5.2900755860431081E-3</v>
      </c>
      <c r="R280" s="420"/>
      <c r="U280" s="466" t="s">
        <v>195</v>
      </c>
      <c r="V280" s="33">
        <v>845.18894352076757</v>
      </c>
      <c r="W280" s="82">
        <v>0.10895785722514649</v>
      </c>
      <c r="X280" s="74">
        <v>33.568509998251443</v>
      </c>
      <c r="Y280" s="130">
        <v>4.1359863073630043E-2</v>
      </c>
      <c r="Z280" s="57">
        <v>-4.4948917126235983</v>
      </c>
      <c r="AA280" s="220">
        <v>-5.2900755860431081E-3</v>
      </c>
    </row>
    <row r="281" spans="1:27" ht="22.4" customHeight="1" x14ac:dyDescent="0.35">
      <c r="A281" s="216" t="s">
        <v>15</v>
      </c>
      <c r="B281" s="128">
        <v>8.7449943041056031</v>
      </c>
      <c r="C281" s="258">
        <v>1.1273642989841656E-3</v>
      </c>
      <c r="D281" s="128">
        <v>4.87564000938346</v>
      </c>
      <c r="E281" s="147">
        <v>1.2600655401429397</v>
      </c>
      <c r="F281" s="219">
        <v>-8.6371316403683522</v>
      </c>
      <c r="G281" s="81">
        <v>-0.49689731094798728</v>
      </c>
      <c r="R281" s="420"/>
      <c r="U281" s="259" t="s">
        <v>140</v>
      </c>
      <c r="V281" s="128">
        <v>8.7449943041056031</v>
      </c>
      <c r="W281" s="258">
        <v>1.1273642989841656E-3</v>
      </c>
      <c r="X281" s="128">
        <v>4.87564000938346</v>
      </c>
      <c r="Y281" s="147">
        <v>1.2600655401429397</v>
      </c>
      <c r="Z281" s="219">
        <v>-8.6371316403683522</v>
      </c>
      <c r="AA281" s="81">
        <v>-0.49689731094798728</v>
      </c>
    </row>
    <row r="282" spans="1:27" ht="24" customHeight="1" x14ac:dyDescent="0.35">
      <c r="A282" s="79" t="s">
        <v>16</v>
      </c>
      <c r="B282" s="104">
        <v>7757.0261112450144</v>
      </c>
      <c r="C282" s="90">
        <v>1</v>
      </c>
      <c r="D282" s="104">
        <v>57.989253808474132</v>
      </c>
      <c r="E282" s="375">
        <v>7.5320140534802515E-3</v>
      </c>
      <c r="F282" s="71">
        <v>11.049867219658154</v>
      </c>
      <c r="G282" s="374">
        <v>1.4265299649196539E-3</v>
      </c>
      <c r="R282" s="420"/>
      <c r="U282" s="79" t="s">
        <v>141</v>
      </c>
      <c r="V282" s="104">
        <v>7757.0261112450144</v>
      </c>
      <c r="W282" s="90">
        <v>1</v>
      </c>
      <c r="X282" s="104">
        <v>57.989253808474132</v>
      </c>
      <c r="Y282" s="375">
        <v>7.5320140534802515E-3</v>
      </c>
      <c r="Z282" s="71">
        <v>11.049867219658154</v>
      </c>
      <c r="AA282" s="374">
        <v>1.4265299649196539E-3</v>
      </c>
    </row>
    <row r="283" spans="1:27" x14ac:dyDescent="0.35">
      <c r="R283" s="420"/>
    </row>
    <row r="284" spans="1:27" x14ac:dyDescent="0.35">
      <c r="R284" s="420"/>
    </row>
    <row r="285" spans="1:27" x14ac:dyDescent="0.35">
      <c r="R285" s="420"/>
    </row>
    <row r="286" spans="1:27" x14ac:dyDescent="0.35">
      <c r="R286" s="420"/>
    </row>
    <row r="287" spans="1:27" x14ac:dyDescent="0.35">
      <c r="R287" s="420"/>
    </row>
    <row r="288" spans="1:27" x14ac:dyDescent="0.35">
      <c r="R288" s="420"/>
    </row>
    <row r="289" spans="18:18" x14ac:dyDescent="0.35">
      <c r="R289" s="420"/>
    </row>
    <row r="290" spans="18:18" x14ac:dyDescent="0.35">
      <c r="R290" s="420"/>
    </row>
    <row r="291" spans="18:18" x14ac:dyDescent="0.35">
      <c r="R291" s="420"/>
    </row>
    <row r="292" spans="18:18" x14ac:dyDescent="0.35">
      <c r="R292" s="420"/>
    </row>
    <row r="293" spans="18:18" x14ac:dyDescent="0.35">
      <c r="R293" s="420"/>
    </row>
    <row r="294" spans="18:18" x14ac:dyDescent="0.35">
      <c r="R294" s="420"/>
    </row>
    <row r="295" spans="18:18" x14ac:dyDescent="0.35">
      <c r="R295" s="420"/>
    </row>
    <row r="296" spans="18:18" x14ac:dyDescent="0.35">
      <c r="R296" s="420"/>
    </row>
    <row r="297" spans="18:18" x14ac:dyDescent="0.35">
      <c r="R297" s="420"/>
    </row>
    <row r="298" spans="18:18" x14ac:dyDescent="0.35">
      <c r="R298" s="420"/>
    </row>
    <row r="299" spans="18:18" x14ac:dyDescent="0.35">
      <c r="R299" s="420"/>
    </row>
    <row r="300" spans="18:18" x14ac:dyDescent="0.35">
      <c r="R300" s="420"/>
    </row>
    <row r="301" spans="18:18" x14ac:dyDescent="0.35">
      <c r="R301" s="420"/>
    </row>
    <row r="302" spans="18:18" x14ac:dyDescent="0.35">
      <c r="R302" s="420"/>
    </row>
    <row r="303" spans="18:18" x14ac:dyDescent="0.35">
      <c r="R303" s="420"/>
    </row>
    <row r="304" spans="18:18" x14ac:dyDescent="0.35">
      <c r="R304" s="420"/>
    </row>
    <row r="305" spans="1:21" x14ac:dyDescent="0.35">
      <c r="R305" s="420"/>
    </row>
    <row r="306" spans="1:21" x14ac:dyDescent="0.35">
      <c r="R306" s="420"/>
    </row>
    <row r="307" spans="1:21" x14ac:dyDescent="0.35">
      <c r="R307" s="420"/>
    </row>
    <row r="308" spans="1:21" x14ac:dyDescent="0.35">
      <c r="R308" s="420"/>
    </row>
    <row r="309" spans="1:21" x14ac:dyDescent="0.35">
      <c r="R309" s="420"/>
    </row>
    <row r="310" spans="1:21" s="31" customFormat="1" ht="27" customHeight="1" x14ac:dyDescent="0.35">
      <c r="A310" s="31" t="s">
        <v>40</v>
      </c>
      <c r="R310" s="433"/>
      <c r="U310" s="31" t="s">
        <v>154</v>
      </c>
    </row>
    <row r="311" spans="1:21" x14ac:dyDescent="0.35">
      <c r="R311" s="420"/>
    </row>
    <row r="312" spans="1:21" x14ac:dyDescent="0.35">
      <c r="R312" s="420"/>
    </row>
    <row r="313" spans="1:21" x14ac:dyDescent="0.35">
      <c r="R313" s="420"/>
    </row>
    <row r="314" spans="1:21" x14ac:dyDescent="0.35">
      <c r="R314" s="420"/>
    </row>
    <row r="315" spans="1:21" x14ac:dyDescent="0.35">
      <c r="R315" s="420"/>
    </row>
    <row r="316" spans="1:21" x14ac:dyDescent="0.35">
      <c r="R316" s="420"/>
    </row>
    <row r="317" spans="1:21" x14ac:dyDescent="0.35">
      <c r="R317" s="420"/>
    </row>
    <row r="318" spans="1:21" x14ac:dyDescent="0.35">
      <c r="R318" s="420"/>
    </row>
    <row r="319" spans="1:21" x14ac:dyDescent="0.35">
      <c r="R319" s="420"/>
    </row>
    <row r="320" spans="1:21" x14ac:dyDescent="0.35">
      <c r="R320" s="420"/>
    </row>
    <row r="321" spans="18:18" x14ac:dyDescent="0.35">
      <c r="R321" s="420"/>
    </row>
    <row r="322" spans="18:18" x14ac:dyDescent="0.35">
      <c r="R322" s="420"/>
    </row>
    <row r="323" spans="18:18" x14ac:dyDescent="0.35">
      <c r="R323" s="420"/>
    </row>
    <row r="324" spans="18:18" x14ac:dyDescent="0.35">
      <c r="R324" s="420"/>
    </row>
    <row r="325" spans="18:18" x14ac:dyDescent="0.35">
      <c r="R325" s="420"/>
    </row>
    <row r="326" spans="18:18" x14ac:dyDescent="0.35">
      <c r="R326" s="420"/>
    </row>
    <row r="327" spans="18:18" x14ac:dyDescent="0.35">
      <c r="R327" s="420"/>
    </row>
    <row r="328" spans="18:18" x14ac:dyDescent="0.35">
      <c r="R328" s="420"/>
    </row>
    <row r="329" spans="18:18" x14ac:dyDescent="0.35">
      <c r="R329" s="420"/>
    </row>
    <row r="330" spans="18:18" x14ac:dyDescent="0.35">
      <c r="R330" s="420"/>
    </row>
    <row r="331" spans="18:18" x14ac:dyDescent="0.35">
      <c r="R331" s="420"/>
    </row>
    <row r="332" spans="18:18" x14ac:dyDescent="0.35">
      <c r="R332" s="420"/>
    </row>
    <row r="333" spans="18:18" x14ac:dyDescent="0.35">
      <c r="R333" s="420"/>
    </row>
    <row r="334" spans="18:18" x14ac:dyDescent="0.35">
      <c r="R334" s="420"/>
    </row>
    <row r="335" spans="18:18" x14ac:dyDescent="0.35">
      <c r="R335" s="420"/>
    </row>
    <row r="336" spans="18:18" x14ac:dyDescent="0.35">
      <c r="R336" s="420"/>
    </row>
    <row r="337" spans="1:37" x14ac:dyDescent="0.35">
      <c r="R337" s="420"/>
    </row>
    <row r="338" spans="1:37" s="286" customFormat="1" ht="83.25" customHeight="1" x14ac:dyDescent="0.35">
      <c r="A338" s="286" t="s">
        <v>86</v>
      </c>
      <c r="R338" s="434"/>
      <c r="U338" s="286" t="s">
        <v>160</v>
      </c>
      <c r="AH338" s="287"/>
      <c r="AI338" s="287"/>
      <c r="AJ338" s="287"/>
      <c r="AK338" s="287"/>
    </row>
    <row r="339" spans="1:37" x14ac:dyDescent="0.35">
      <c r="R339" s="420"/>
    </row>
    <row r="340" spans="1:37" ht="33.75" customHeight="1" x14ac:dyDescent="0.35">
      <c r="A340" s="570" t="s">
        <v>119</v>
      </c>
      <c r="B340" s="570"/>
      <c r="C340" s="570"/>
      <c r="D340" s="570"/>
      <c r="E340" s="570"/>
      <c r="F340" s="570"/>
      <c r="G340" s="570"/>
      <c r="R340" s="420"/>
      <c r="U340" s="570" t="s">
        <v>164</v>
      </c>
      <c r="V340" s="570"/>
      <c r="W340" s="570"/>
      <c r="X340" s="570"/>
      <c r="Y340" s="570"/>
      <c r="Z340" s="570"/>
      <c r="AA340" s="570"/>
    </row>
    <row r="341" spans="1:37" ht="20.149999999999999" customHeight="1" x14ac:dyDescent="0.35">
      <c r="A341" s="288"/>
      <c r="B341" s="595" t="s">
        <v>116</v>
      </c>
      <c r="C341" s="596"/>
      <c r="D341" s="595" t="s">
        <v>117</v>
      </c>
      <c r="E341" s="596"/>
      <c r="F341" s="595" t="s">
        <v>118</v>
      </c>
      <c r="G341" s="597"/>
      <c r="R341" s="420"/>
      <c r="U341" s="288"/>
      <c r="V341" s="571" t="s">
        <v>181</v>
      </c>
      <c r="W341" s="572"/>
      <c r="X341" s="573" t="s">
        <v>165</v>
      </c>
      <c r="Y341" s="574"/>
      <c r="Z341" s="573" t="s">
        <v>166</v>
      </c>
      <c r="AA341" s="575"/>
    </row>
    <row r="342" spans="1:37" ht="20.149999999999999" customHeight="1" x14ac:dyDescent="0.35">
      <c r="A342" s="288"/>
      <c r="B342" s="289" t="s">
        <v>7</v>
      </c>
      <c r="C342" s="290" t="s">
        <v>6</v>
      </c>
      <c r="D342" s="289" t="s">
        <v>7</v>
      </c>
      <c r="E342" s="290" t="s">
        <v>6</v>
      </c>
      <c r="F342" s="289" t="s">
        <v>7</v>
      </c>
      <c r="G342" s="289" t="s">
        <v>6</v>
      </c>
      <c r="R342" s="420"/>
      <c r="U342" s="288"/>
      <c r="V342" s="289" t="s">
        <v>182</v>
      </c>
      <c r="W342" s="290" t="s">
        <v>6</v>
      </c>
      <c r="X342" s="289" t="s">
        <v>182</v>
      </c>
      <c r="Y342" s="290" t="s">
        <v>6</v>
      </c>
      <c r="Z342" s="289" t="s">
        <v>182</v>
      </c>
      <c r="AA342" s="289" t="s">
        <v>6</v>
      </c>
    </row>
    <row r="343" spans="1:37" ht="21" customHeight="1" x14ac:dyDescent="0.35">
      <c r="A343" s="87" t="s">
        <v>53</v>
      </c>
      <c r="B343" s="57">
        <v>7.6184954038819539</v>
      </c>
      <c r="C343" s="218">
        <v>4.0630328604717644E-3</v>
      </c>
      <c r="D343" s="121">
        <v>-2.8351429050192296</v>
      </c>
      <c r="E343" s="76">
        <v>-0.27121111533054765</v>
      </c>
      <c r="F343" s="33">
        <v>-23.619989515418045</v>
      </c>
      <c r="G343" s="77">
        <v>-0.75611828091012712</v>
      </c>
      <c r="R343" s="420"/>
      <c r="U343" s="87" t="s">
        <v>216</v>
      </c>
      <c r="V343" s="57">
        <v>7.6184954038819539</v>
      </c>
      <c r="W343" s="218">
        <v>4.0630328604717644E-3</v>
      </c>
      <c r="X343" s="121">
        <v>-2.8351429050192296</v>
      </c>
      <c r="Y343" s="76">
        <v>-0.27121111533054765</v>
      </c>
      <c r="Z343" s="33">
        <v>-23.619989515418045</v>
      </c>
      <c r="AA343" s="77">
        <v>-0.75611828091012712</v>
      </c>
    </row>
    <row r="344" spans="1:37" ht="21" customHeight="1" x14ac:dyDescent="0.35">
      <c r="A344" s="87" t="s">
        <v>54</v>
      </c>
      <c r="B344" s="33">
        <v>513.25851857568762</v>
      </c>
      <c r="C344" s="82">
        <v>0.27372678151482266</v>
      </c>
      <c r="D344" s="74">
        <v>41.213318786362379</v>
      </c>
      <c r="E344" s="130">
        <v>8.7307992549772617E-2</v>
      </c>
      <c r="F344" s="33">
        <v>136.4225885692876</v>
      </c>
      <c r="G344" s="77">
        <v>0.36202118138514727</v>
      </c>
      <c r="R344" s="420"/>
      <c r="U344" s="87" t="s">
        <v>217</v>
      </c>
      <c r="V344" s="33">
        <v>513.25851857568762</v>
      </c>
      <c r="W344" s="82">
        <v>0.27372678151482266</v>
      </c>
      <c r="X344" s="74">
        <v>41.213318786362379</v>
      </c>
      <c r="Y344" s="130">
        <v>8.7307992549772617E-2</v>
      </c>
      <c r="Z344" s="33">
        <v>136.4225885692876</v>
      </c>
      <c r="AA344" s="77">
        <v>0.36202118138514727</v>
      </c>
    </row>
    <row r="345" spans="1:37" ht="21" customHeight="1" x14ac:dyDescent="0.35">
      <c r="A345" s="89" t="s">
        <v>19</v>
      </c>
      <c r="B345" s="75">
        <v>1354.2007303406649</v>
      </c>
      <c r="C345" s="82">
        <v>0.72221111589112386</v>
      </c>
      <c r="D345" s="68">
        <v>-6.8891131229165694</v>
      </c>
      <c r="E345" s="136">
        <v>-5.0614683196708032E-3</v>
      </c>
      <c r="F345" s="75">
        <v>909.39221417357771</v>
      </c>
      <c r="G345" s="81">
        <v>2.0444577410743081</v>
      </c>
      <c r="R345" s="420"/>
      <c r="U345" s="89" t="s">
        <v>148</v>
      </c>
      <c r="V345" s="75">
        <v>1354.2007303406649</v>
      </c>
      <c r="W345" s="82">
        <v>0.72221111589112386</v>
      </c>
      <c r="X345" s="68">
        <v>-6.8891131229165694</v>
      </c>
      <c r="Y345" s="136">
        <v>-5.0614683196708032E-3</v>
      </c>
      <c r="Z345" s="75">
        <v>909.39221417357771</v>
      </c>
      <c r="AA345" s="81">
        <v>2.0444577410743081</v>
      </c>
    </row>
    <row r="346" spans="1:37" ht="25" customHeight="1" x14ac:dyDescent="0.35">
      <c r="A346" s="79" t="s">
        <v>16</v>
      </c>
      <c r="B346" s="104">
        <v>1875.076</v>
      </c>
      <c r="C346" s="84">
        <v>1</v>
      </c>
      <c r="D346" s="83">
        <v>31.487999999999829</v>
      </c>
      <c r="E346" s="91">
        <v>1.7079737989181831E-2</v>
      </c>
      <c r="F346" s="71">
        <v>1022.1930689072128</v>
      </c>
      <c r="G346" s="86">
        <v>1.1985150970221561</v>
      </c>
      <c r="R346" s="420"/>
      <c r="U346" s="79" t="s">
        <v>16</v>
      </c>
      <c r="V346" s="104">
        <v>1875.076</v>
      </c>
      <c r="W346" s="84">
        <v>1</v>
      </c>
      <c r="X346" s="83">
        <v>31.487999999999829</v>
      </c>
      <c r="Y346" s="91">
        <v>1.7079737989181831E-2</v>
      </c>
      <c r="Z346" s="71">
        <v>1022.1930689072128</v>
      </c>
      <c r="AA346" s="86">
        <v>1.1985150970221561</v>
      </c>
    </row>
    <row r="347" spans="1:37" x14ac:dyDescent="0.35">
      <c r="R347" s="420"/>
    </row>
    <row r="348" spans="1:37" x14ac:dyDescent="0.35">
      <c r="R348" s="420"/>
    </row>
    <row r="349" spans="1:37" x14ac:dyDescent="0.35">
      <c r="R349" s="420"/>
    </row>
    <row r="350" spans="1:37" x14ac:dyDescent="0.35">
      <c r="R350" s="420"/>
    </row>
    <row r="351" spans="1:37" x14ac:dyDescent="0.35">
      <c r="R351" s="420"/>
    </row>
    <row r="352" spans="1:37" x14ac:dyDescent="0.35">
      <c r="R352" s="420"/>
    </row>
    <row r="353" spans="18:18" x14ac:dyDescent="0.35">
      <c r="R353" s="420"/>
    </row>
    <row r="354" spans="18:18" x14ac:dyDescent="0.35">
      <c r="R354" s="420"/>
    </row>
    <row r="355" spans="18:18" x14ac:dyDescent="0.35">
      <c r="R355" s="420"/>
    </row>
    <row r="356" spans="18:18" x14ac:dyDescent="0.35">
      <c r="R356" s="420"/>
    </row>
    <row r="357" spans="18:18" x14ac:dyDescent="0.35">
      <c r="R357" s="420"/>
    </row>
    <row r="358" spans="18:18" x14ac:dyDescent="0.35">
      <c r="R358" s="420"/>
    </row>
    <row r="359" spans="18:18" x14ac:dyDescent="0.35">
      <c r="R359" s="420"/>
    </row>
    <row r="360" spans="18:18" x14ac:dyDescent="0.35">
      <c r="R360" s="420"/>
    </row>
    <row r="361" spans="18:18" x14ac:dyDescent="0.35">
      <c r="R361" s="420"/>
    </row>
    <row r="362" spans="18:18" x14ac:dyDescent="0.35">
      <c r="R362" s="420"/>
    </row>
    <row r="363" spans="18:18" x14ac:dyDescent="0.35">
      <c r="R363" s="420"/>
    </row>
    <row r="364" spans="18:18" x14ac:dyDescent="0.35">
      <c r="R364" s="420"/>
    </row>
    <row r="365" spans="18:18" x14ac:dyDescent="0.35">
      <c r="R365" s="420"/>
    </row>
    <row r="366" spans="18:18" x14ac:dyDescent="0.35">
      <c r="R366" s="420"/>
    </row>
    <row r="367" spans="18:18" x14ac:dyDescent="0.35">
      <c r="R367" s="420"/>
    </row>
    <row r="368" spans="18:18" x14ac:dyDescent="0.35">
      <c r="R368" s="420"/>
    </row>
    <row r="369" spans="1:21" x14ac:dyDescent="0.35">
      <c r="R369" s="420"/>
    </row>
    <row r="370" spans="1:21" x14ac:dyDescent="0.35">
      <c r="R370" s="420"/>
    </row>
    <row r="371" spans="1:21" x14ac:dyDescent="0.35">
      <c r="R371" s="420"/>
    </row>
    <row r="372" spans="1:21" x14ac:dyDescent="0.35">
      <c r="R372" s="420"/>
    </row>
    <row r="373" spans="1:21" x14ac:dyDescent="0.35">
      <c r="R373" s="420"/>
    </row>
    <row r="374" spans="1:21" s="291" customFormat="1" ht="27" customHeight="1" x14ac:dyDescent="0.35">
      <c r="A374" s="291" t="s">
        <v>40</v>
      </c>
      <c r="R374" s="435"/>
      <c r="U374" s="291" t="s">
        <v>154</v>
      </c>
    </row>
    <row r="375" spans="1:21" x14ac:dyDescent="0.35">
      <c r="B375" s="201"/>
      <c r="R375" s="420"/>
    </row>
    <row r="376" spans="1:21" x14ac:dyDescent="0.35">
      <c r="R376" s="420"/>
    </row>
    <row r="377" spans="1:21" x14ac:dyDescent="0.35">
      <c r="R377" s="420"/>
    </row>
    <row r="378" spans="1:21" x14ac:dyDescent="0.35">
      <c r="R378" s="420"/>
    </row>
    <row r="379" spans="1:21" x14ac:dyDescent="0.35">
      <c r="R379" s="420"/>
    </row>
    <row r="380" spans="1:21" x14ac:dyDescent="0.35">
      <c r="R380" s="420"/>
    </row>
    <row r="381" spans="1:21" x14ac:dyDescent="0.35">
      <c r="R381" s="420"/>
    </row>
    <row r="382" spans="1:21" x14ac:dyDescent="0.35">
      <c r="R382" s="420"/>
    </row>
    <row r="383" spans="1:21" x14ac:dyDescent="0.35">
      <c r="R383" s="420"/>
    </row>
    <row r="384" spans="1:21" x14ac:dyDescent="0.35">
      <c r="R384" s="420"/>
    </row>
    <row r="385" spans="18:18" x14ac:dyDescent="0.35">
      <c r="R385" s="420"/>
    </row>
    <row r="386" spans="18:18" x14ac:dyDescent="0.35">
      <c r="R386" s="420"/>
    </row>
    <row r="387" spans="18:18" x14ac:dyDescent="0.35">
      <c r="R387" s="420"/>
    </row>
    <row r="388" spans="18:18" x14ac:dyDescent="0.35">
      <c r="R388" s="420"/>
    </row>
    <row r="389" spans="18:18" x14ac:dyDescent="0.35">
      <c r="R389" s="420"/>
    </row>
    <row r="390" spans="18:18" x14ac:dyDescent="0.35">
      <c r="R390" s="420"/>
    </row>
    <row r="391" spans="18:18" x14ac:dyDescent="0.35">
      <c r="R391" s="420"/>
    </row>
    <row r="392" spans="18:18" x14ac:dyDescent="0.35">
      <c r="R392" s="420"/>
    </row>
    <row r="393" spans="18:18" x14ac:dyDescent="0.35">
      <c r="R393" s="420"/>
    </row>
    <row r="394" spans="18:18" x14ac:dyDescent="0.35">
      <c r="R394" s="420"/>
    </row>
    <row r="395" spans="18:18" x14ac:dyDescent="0.35">
      <c r="R395" s="420"/>
    </row>
    <row r="396" spans="18:18" x14ac:dyDescent="0.35">
      <c r="R396" s="420"/>
    </row>
    <row r="397" spans="18:18" x14ac:dyDescent="0.35">
      <c r="R397" s="420"/>
    </row>
    <row r="398" spans="18:18" x14ac:dyDescent="0.35">
      <c r="R398" s="420"/>
    </row>
    <row r="399" spans="18:18" x14ac:dyDescent="0.35">
      <c r="R399" s="420"/>
    </row>
    <row r="400" spans="18:18" x14ac:dyDescent="0.35">
      <c r="R400" s="420"/>
    </row>
    <row r="401" spans="1:37" x14ac:dyDescent="0.35">
      <c r="R401" s="420"/>
    </row>
    <row r="402" spans="1:37" s="345" customFormat="1" ht="45.65" customHeight="1" x14ac:dyDescent="0.65">
      <c r="A402" s="345" t="s">
        <v>96</v>
      </c>
      <c r="R402" s="436"/>
      <c r="U402" s="345" t="s">
        <v>161</v>
      </c>
      <c r="AH402" s="346"/>
      <c r="AI402" s="346"/>
      <c r="AJ402" s="346"/>
      <c r="AK402" s="346"/>
    </row>
    <row r="403" spans="1:37" s="343" customFormat="1" ht="37.5" customHeight="1" x14ac:dyDescent="0.35">
      <c r="A403" s="342" t="s">
        <v>123</v>
      </c>
      <c r="R403" s="437"/>
      <c r="U403" s="342" t="s">
        <v>218</v>
      </c>
      <c r="AH403" s="344"/>
      <c r="AI403" s="342"/>
      <c r="AJ403" s="344"/>
      <c r="AK403" s="344"/>
    </row>
    <row r="404" spans="1:37" x14ac:dyDescent="0.35">
      <c r="R404" s="420"/>
    </row>
    <row r="405" spans="1:37" ht="18" customHeight="1" x14ac:dyDescent="0.35">
      <c r="A405" s="559" t="s">
        <v>119</v>
      </c>
      <c r="B405" s="559"/>
      <c r="C405" s="559"/>
      <c r="D405" s="559"/>
      <c r="E405" s="559"/>
      <c r="F405" s="559"/>
      <c r="G405" s="559"/>
      <c r="R405" s="420"/>
      <c r="U405" s="559" t="s">
        <v>164</v>
      </c>
      <c r="V405" s="559"/>
      <c r="W405" s="559"/>
      <c r="X405" s="559"/>
      <c r="Y405" s="559"/>
      <c r="Z405" s="559"/>
      <c r="AA405" s="559"/>
    </row>
    <row r="406" spans="1:37" ht="14.5" customHeight="1" x14ac:dyDescent="0.35">
      <c r="A406" s="292"/>
      <c r="B406" s="598" t="s">
        <v>116</v>
      </c>
      <c r="C406" s="561"/>
      <c r="D406" s="598" t="s">
        <v>117</v>
      </c>
      <c r="E406" s="561"/>
      <c r="F406" s="598" t="s">
        <v>122</v>
      </c>
      <c r="G406" s="562"/>
      <c r="R406" s="420"/>
      <c r="U406" s="292"/>
      <c r="V406" s="560" t="s">
        <v>220</v>
      </c>
      <c r="W406" s="561"/>
      <c r="X406" s="560" t="s">
        <v>165</v>
      </c>
      <c r="Y406" s="561"/>
      <c r="Z406" s="560" t="s">
        <v>221</v>
      </c>
      <c r="AA406" s="562"/>
    </row>
    <row r="407" spans="1:37" x14ac:dyDescent="0.35">
      <c r="A407" s="292"/>
      <c r="B407" s="563" t="s">
        <v>78</v>
      </c>
      <c r="C407" s="564"/>
      <c r="D407" s="238" t="s">
        <v>78</v>
      </c>
      <c r="E407" s="239" t="s">
        <v>6</v>
      </c>
      <c r="F407" s="238" t="s">
        <v>78</v>
      </c>
      <c r="G407" s="238" t="s">
        <v>6</v>
      </c>
      <c r="R407" s="420"/>
      <c r="U407" s="292"/>
      <c r="V407" s="563" t="s">
        <v>182</v>
      </c>
      <c r="W407" s="564"/>
      <c r="X407" s="238" t="s">
        <v>182</v>
      </c>
      <c r="Y407" s="239" t="s">
        <v>6</v>
      </c>
      <c r="Z407" s="238" t="s">
        <v>182</v>
      </c>
      <c r="AA407" s="238" t="s">
        <v>6</v>
      </c>
    </row>
    <row r="408" spans="1:37" ht="21.65" customHeight="1" x14ac:dyDescent="0.35">
      <c r="A408" s="259" t="s">
        <v>94</v>
      </c>
      <c r="B408" s="557">
        <v>537.29600000000005</v>
      </c>
      <c r="C408" s="558"/>
      <c r="D408" s="260">
        <v>270.25300000000004</v>
      </c>
      <c r="E408" s="147">
        <v>1.0120205360185439</v>
      </c>
      <c r="F408" s="260">
        <v>173.12200000000007</v>
      </c>
      <c r="G408" s="81">
        <v>0.47538264675677033</v>
      </c>
      <c r="R408" s="420"/>
      <c r="U408" s="259" t="s">
        <v>219</v>
      </c>
      <c r="V408" s="557">
        <v>537.29600000000005</v>
      </c>
      <c r="W408" s="558"/>
      <c r="X408" s="260">
        <v>270.25300000000004</v>
      </c>
      <c r="Y408" s="147">
        <v>1.0120205360185439</v>
      </c>
      <c r="Z408" s="260">
        <v>173.12200000000007</v>
      </c>
      <c r="AA408" s="81">
        <v>0.47538264675677033</v>
      </c>
    </row>
    <row r="409" spans="1:37" x14ac:dyDescent="0.35">
      <c r="R409" s="420"/>
    </row>
    <row r="410" spans="1:37" x14ac:dyDescent="0.35">
      <c r="R410" s="420"/>
    </row>
    <row r="411" spans="1:37" s="240" customFormat="1" ht="27" customHeight="1" x14ac:dyDescent="0.35">
      <c r="A411" s="240" t="s">
        <v>40</v>
      </c>
      <c r="R411" s="438"/>
      <c r="U411" s="240" t="s">
        <v>154</v>
      </c>
    </row>
    <row r="412" spans="1:37" x14ac:dyDescent="0.35">
      <c r="R412" s="420"/>
    </row>
    <row r="413" spans="1:37" x14ac:dyDescent="0.35">
      <c r="R413" s="420"/>
    </row>
    <row r="414" spans="1:37" x14ac:dyDescent="0.35">
      <c r="R414" s="420"/>
    </row>
    <row r="415" spans="1:37" x14ac:dyDescent="0.35">
      <c r="R415" s="420"/>
    </row>
    <row r="416" spans="1:37" x14ac:dyDescent="0.35">
      <c r="R416" s="420"/>
    </row>
    <row r="417" spans="18:18" x14ac:dyDescent="0.35">
      <c r="R417" s="420"/>
    </row>
    <row r="418" spans="18:18" x14ac:dyDescent="0.35">
      <c r="R418" s="420"/>
    </row>
    <row r="419" spans="18:18" x14ac:dyDescent="0.35">
      <c r="R419" s="420"/>
    </row>
    <row r="420" spans="18:18" x14ac:dyDescent="0.35">
      <c r="R420" s="420"/>
    </row>
    <row r="421" spans="18:18" x14ac:dyDescent="0.35">
      <c r="R421" s="420"/>
    </row>
    <row r="422" spans="18:18" x14ac:dyDescent="0.35">
      <c r="R422" s="420"/>
    </row>
    <row r="423" spans="18:18" x14ac:dyDescent="0.35">
      <c r="R423" s="420"/>
    </row>
    <row r="424" spans="18:18" x14ac:dyDescent="0.35">
      <c r="R424" s="420"/>
    </row>
    <row r="425" spans="18:18" x14ac:dyDescent="0.35">
      <c r="R425" s="420"/>
    </row>
    <row r="426" spans="18:18" x14ac:dyDescent="0.35">
      <c r="R426" s="420"/>
    </row>
    <row r="427" spans="18:18" x14ac:dyDescent="0.35">
      <c r="R427" s="420"/>
    </row>
    <row r="428" spans="18:18" x14ac:dyDescent="0.35">
      <c r="R428" s="420"/>
    </row>
    <row r="429" spans="18:18" x14ac:dyDescent="0.35">
      <c r="R429" s="420"/>
    </row>
    <row r="430" spans="18:18" x14ac:dyDescent="0.35">
      <c r="R430" s="420"/>
    </row>
    <row r="431" spans="18:18" x14ac:dyDescent="0.35">
      <c r="R431" s="420"/>
    </row>
    <row r="432" spans="18:18" x14ac:dyDescent="0.35">
      <c r="R432" s="420"/>
    </row>
    <row r="433" spans="18:18" x14ac:dyDescent="0.35">
      <c r="R433" s="420"/>
    </row>
    <row r="434" spans="18:18" x14ac:dyDescent="0.35">
      <c r="R434" s="420"/>
    </row>
    <row r="435" spans="18:18" ht="12.75" customHeight="1" x14ac:dyDescent="0.35">
      <c r="R435" s="420"/>
    </row>
    <row r="436" spans="18:18" x14ac:dyDescent="0.35">
      <c r="R436" s="420"/>
    </row>
    <row r="437" spans="18:18" x14ac:dyDescent="0.35">
      <c r="R437" s="420"/>
    </row>
    <row r="438" spans="18:18" x14ac:dyDescent="0.35">
      <c r="R438" s="420"/>
    </row>
    <row r="439" spans="18:18" x14ac:dyDescent="0.35">
      <c r="R439" s="420"/>
    </row>
    <row r="440" spans="18:18" s="40" customFormat="1" ht="15" thickBot="1" x14ac:dyDescent="0.4">
      <c r="R440" s="439"/>
    </row>
    <row r="441" spans="18:18" s="15" customFormat="1" ht="15" thickTop="1" x14ac:dyDescent="0.35"/>
  </sheetData>
  <mergeCells count="66">
    <mergeCell ref="B408:C408"/>
    <mergeCell ref="A405:G405"/>
    <mergeCell ref="B406:C406"/>
    <mergeCell ref="D406:E406"/>
    <mergeCell ref="F406:G406"/>
    <mergeCell ref="B407:C407"/>
    <mergeCell ref="B341:C341"/>
    <mergeCell ref="D341:E341"/>
    <mergeCell ref="F341:G341"/>
    <mergeCell ref="A172:O172"/>
    <mergeCell ref="A274:G274"/>
    <mergeCell ref="B275:C275"/>
    <mergeCell ref="D275:E275"/>
    <mergeCell ref="F275:G275"/>
    <mergeCell ref="D175:E175"/>
    <mergeCell ref="F175:G175"/>
    <mergeCell ref="B175:C175"/>
    <mergeCell ref="A171:O171"/>
    <mergeCell ref="H81:I81"/>
    <mergeCell ref="H79:I79"/>
    <mergeCell ref="H80:I80"/>
    <mergeCell ref="B76:C76"/>
    <mergeCell ref="D76:E76"/>
    <mergeCell ref="A3:G3"/>
    <mergeCell ref="A75:G75"/>
    <mergeCell ref="A174:G174"/>
    <mergeCell ref="A340:G340"/>
    <mergeCell ref="K4:M4"/>
    <mergeCell ref="K11:L11"/>
    <mergeCell ref="K6:L6"/>
    <mergeCell ref="K10:L10"/>
    <mergeCell ref="K5:L5"/>
    <mergeCell ref="B4:C4"/>
    <mergeCell ref="D4:E4"/>
    <mergeCell ref="F4:G4"/>
    <mergeCell ref="F76:G76"/>
    <mergeCell ref="H76:J76"/>
    <mergeCell ref="H77:I77"/>
    <mergeCell ref="H78:I78"/>
    <mergeCell ref="U172:AI172"/>
    <mergeCell ref="U3:AA3"/>
    <mergeCell ref="V4:W4"/>
    <mergeCell ref="X4:Y4"/>
    <mergeCell ref="Z4:AA4"/>
    <mergeCell ref="U75:AA75"/>
    <mergeCell ref="V76:W76"/>
    <mergeCell ref="X76:Y76"/>
    <mergeCell ref="Z76:AA76"/>
    <mergeCell ref="U174:AA174"/>
    <mergeCell ref="V175:W175"/>
    <mergeCell ref="X175:Y175"/>
    <mergeCell ref="Z175:AA175"/>
    <mergeCell ref="U274:AA274"/>
    <mergeCell ref="V275:W275"/>
    <mergeCell ref="X275:Y275"/>
    <mergeCell ref="Z275:AA275"/>
    <mergeCell ref="U340:AA340"/>
    <mergeCell ref="V341:W341"/>
    <mergeCell ref="X341:Y341"/>
    <mergeCell ref="Z341:AA341"/>
    <mergeCell ref="V408:W408"/>
    <mergeCell ref="U405:AA405"/>
    <mergeCell ref="V406:W406"/>
    <mergeCell ref="X406:Y406"/>
    <mergeCell ref="Z406:AA406"/>
    <mergeCell ref="V407:W40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BE27-E2E2-4093-90C9-83F9BB890276}">
  <sheetPr>
    <tabColor theme="2"/>
  </sheetPr>
  <dimension ref="A1:AY699"/>
  <sheetViews>
    <sheetView zoomScale="80" zoomScaleNormal="80" workbookViewId="0">
      <selection activeCell="Q526" sqref="Q526"/>
    </sheetView>
  </sheetViews>
  <sheetFormatPr defaultColWidth="9.23046875" defaultRowHeight="14.5" x14ac:dyDescent="0.35"/>
  <cols>
    <col min="1" max="1" width="33.4609375" style="1" customWidth="1"/>
    <col min="2" max="3" width="7.765625" style="1" customWidth="1"/>
    <col min="4" max="4" width="10.3046875" style="1" customWidth="1"/>
    <col min="5" max="6" width="7.765625" style="1" customWidth="1"/>
    <col min="7" max="7" width="9.3046875" style="1" customWidth="1"/>
    <col min="8" max="9" width="7.765625" style="1" customWidth="1"/>
    <col min="10" max="10" width="8.69140625" style="1" customWidth="1"/>
    <col min="11" max="12" width="7.765625" style="1" customWidth="1"/>
    <col min="13" max="13" width="8.3046875" style="1" customWidth="1"/>
    <col min="14" max="15" width="7.765625" style="1" customWidth="1"/>
    <col min="16" max="16" width="10.07421875" style="1" customWidth="1"/>
    <col min="17" max="18" width="7.765625" style="1" customWidth="1"/>
    <col min="19" max="19" width="9.07421875" style="1" customWidth="1"/>
    <col min="20" max="21" width="7.765625" style="1" customWidth="1"/>
    <col min="22" max="22" width="9.765625" style="1" customWidth="1"/>
    <col min="23" max="25" width="9.23046875" style="1"/>
    <col min="26" max="26" width="36.69140625" style="1" customWidth="1"/>
    <col min="27" max="16384" width="9.23046875" style="1"/>
  </cols>
  <sheetData>
    <row r="1" spans="1:44" s="356" customFormat="1" ht="45.75" customHeight="1" x14ac:dyDescent="0.65">
      <c r="A1" s="356" t="s">
        <v>84</v>
      </c>
      <c r="W1" s="537"/>
      <c r="Z1" s="356" t="s">
        <v>227</v>
      </c>
      <c r="AO1" s="357"/>
      <c r="AP1" s="357"/>
      <c r="AQ1" s="357"/>
      <c r="AR1" s="357"/>
    </row>
    <row r="2" spans="1:44" s="358" customFormat="1" ht="37.5" customHeight="1" x14ac:dyDescent="0.35">
      <c r="A2" s="41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538"/>
      <c r="X2" s="418"/>
      <c r="Y2" s="418"/>
      <c r="Z2" s="473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O2" s="359"/>
      <c r="AP2" s="359"/>
      <c r="AQ2" s="359"/>
      <c r="AR2" s="359"/>
    </row>
    <row r="3" spans="1:44" s="15" customFormat="1" x14ac:dyDescent="0.35">
      <c r="W3" s="428"/>
    </row>
    <row r="4" spans="1:44" s="15" customFormat="1" x14ac:dyDescent="0.35">
      <c r="W4" s="428"/>
    </row>
    <row r="5" spans="1:44" s="15" customFormat="1" ht="33" customHeight="1" x14ac:dyDescent="0.35">
      <c r="A5" s="687" t="s">
        <v>119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W5" s="428"/>
      <c r="Z5" s="687" t="s">
        <v>164</v>
      </c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</row>
    <row r="6" spans="1:44" s="15" customFormat="1" ht="27.75" customHeight="1" x14ac:dyDescent="0.35">
      <c r="A6" s="692"/>
      <c r="B6" s="591" t="s">
        <v>116</v>
      </c>
      <c r="C6" s="593"/>
      <c r="D6" s="592"/>
      <c r="E6" s="591" t="s">
        <v>117</v>
      </c>
      <c r="F6" s="593"/>
      <c r="G6" s="592"/>
      <c r="H6" s="702" t="s">
        <v>118</v>
      </c>
      <c r="I6" s="703"/>
      <c r="J6" s="704"/>
      <c r="K6" s="591" t="s">
        <v>120</v>
      </c>
      <c r="L6" s="593"/>
      <c r="M6" s="593"/>
      <c r="N6" s="57"/>
      <c r="O6" s="57"/>
      <c r="P6" s="59"/>
      <c r="Q6" s="57"/>
      <c r="R6" s="57"/>
      <c r="S6" s="58"/>
      <c r="W6" s="428"/>
      <c r="Z6" s="692"/>
      <c r="AA6" s="585" t="s">
        <v>181</v>
      </c>
      <c r="AB6" s="587"/>
      <c r="AC6" s="586"/>
      <c r="AD6" s="587" t="s">
        <v>165</v>
      </c>
      <c r="AE6" s="587"/>
      <c r="AF6" s="586"/>
      <c r="AG6" s="587" t="s">
        <v>166</v>
      </c>
      <c r="AH6" s="587"/>
      <c r="AI6" s="586"/>
      <c r="AJ6" s="585" t="s">
        <v>228</v>
      </c>
      <c r="AK6" s="587"/>
      <c r="AL6" s="587"/>
    </row>
    <row r="7" spans="1:44" s="15" customFormat="1" ht="21" customHeight="1" x14ac:dyDescent="0.35">
      <c r="A7" s="693"/>
      <c r="B7" s="709" t="s">
        <v>7</v>
      </c>
      <c r="C7" s="694"/>
      <c r="D7" s="70" t="s">
        <v>6</v>
      </c>
      <c r="E7" s="709" t="s">
        <v>7</v>
      </c>
      <c r="F7" s="694"/>
      <c r="G7" s="70" t="s">
        <v>6</v>
      </c>
      <c r="H7" s="709" t="s">
        <v>7</v>
      </c>
      <c r="I7" s="694"/>
      <c r="J7" s="70" t="s">
        <v>6</v>
      </c>
      <c r="K7" s="709" t="s">
        <v>7</v>
      </c>
      <c r="L7" s="694"/>
      <c r="M7" s="69" t="s">
        <v>6</v>
      </c>
      <c r="N7" s="57"/>
      <c r="O7" s="57"/>
      <c r="P7" s="59"/>
      <c r="Q7" s="57"/>
      <c r="R7" s="57"/>
      <c r="S7" s="58"/>
      <c r="W7" s="428"/>
      <c r="Z7" s="693"/>
      <c r="AA7" s="694" t="s">
        <v>167</v>
      </c>
      <c r="AB7" s="694"/>
      <c r="AC7" s="70" t="s">
        <v>6</v>
      </c>
      <c r="AD7" s="694" t="s">
        <v>167</v>
      </c>
      <c r="AE7" s="694"/>
      <c r="AF7" s="70" t="s">
        <v>6</v>
      </c>
      <c r="AG7" s="694" t="s">
        <v>167</v>
      </c>
      <c r="AH7" s="694"/>
      <c r="AI7" s="70" t="s">
        <v>6</v>
      </c>
      <c r="AJ7" s="694" t="s">
        <v>167</v>
      </c>
      <c r="AK7" s="694"/>
      <c r="AL7" s="69" t="s">
        <v>6</v>
      </c>
    </row>
    <row r="8" spans="1:44" s="15" customFormat="1" ht="21" customHeight="1" x14ac:dyDescent="0.35">
      <c r="A8" s="61" t="s">
        <v>5</v>
      </c>
      <c r="B8" s="688">
        <v>1819.3423273428343</v>
      </c>
      <c r="C8" s="689"/>
      <c r="D8" s="143">
        <v>0.14644919675488388</v>
      </c>
      <c r="E8" s="690">
        <v>55.298075125318292</v>
      </c>
      <c r="F8" s="691"/>
      <c r="G8" s="132">
        <v>3.1347328762192372E-2</v>
      </c>
      <c r="H8" s="688">
        <v>-339.1318586443731</v>
      </c>
      <c r="I8" s="689"/>
      <c r="J8" s="146">
        <v>-0.15711647646565041</v>
      </c>
      <c r="K8" s="688">
        <v>-21.192970815648778</v>
      </c>
      <c r="L8" s="689"/>
      <c r="M8" s="58">
        <v>-1.1514569069581593E-2</v>
      </c>
      <c r="N8" s="27"/>
      <c r="O8" s="27"/>
      <c r="P8" s="27"/>
      <c r="Q8" s="58"/>
      <c r="R8" s="27"/>
      <c r="S8" s="58"/>
      <c r="W8" s="428"/>
      <c r="Z8" s="474" t="s">
        <v>132</v>
      </c>
      <c r="AA8" s="688">
        <v>1819.3423273428343</v>
      </c>
      <c r="AB8" s="689"/>
      <c r="AC8" s="143">
        <v>0.14644919675488388</v>
      </c>
      <c r="AD8" s="690">
        <v>55.298075125318292</v>
      </c>
      <c r="AE8" s="691"/>
      <c r="AF8" s="132">
        <v>3.1347328762192372E-2</v>
      </c>
      <c r="AG8" s="688">
        <v>-339.1318586443731</v>
      </c>
      <c r="AH8" s="689"/>
      <c r="AI8" s="146">
        <v>-0.15711647646565041</v>
      </c>
      <c r="AJ8" s="688">
        <v>-21.192970815648778</v>
      </c>
      <c r="AK8" s="689"/>
      <c r="AL8" s="58">
        <v>-1.1514569069581593E-2</v>
      </c>
    </row>
    <row r="9" spans="1:44" s="15" customFormat="1" ht="21" customHeight="1" x14ac:dyDescent="0.35">
      <c r="A9" s="62" t="s">
        <v>4</v>
      </c>
      <c r="B9" s="630">
        <v>2016.7960708397557</v>
      </c>
      <c r="C9" s="631"/>
      <c r="D9" s="82">
        <v>0.16234336999362914</v>
      </c>
      <c r="E9" s="686">
        <v>4.8746993574384305</v>
      </c>
      <c r="F9" s="589"/>
      <c r="G9" s="144">
        <v>2.4229074885997459E-3</v>
      </c>
      <c r="H9" s="630">
        <v>1066.3030193432446</v>
      </c>
      <c r="I9" s="631"/>
      <c r="J9" s="76">
        <v>1.121841993125984</v>
      </c>
      <c r="K9" s="630">
        <v>1114.1324174042243</v>
      </c>
      <c r="L9" s="631"/>
      <c r="M9" s="150">
        <v>1.2342719385718528</v>
      </c>
      <c r="N9" s="27"/>
      <c r="O9" s="27"/>
      <c r="P9" s="27"/>
      <c r="Q9" s="58"/>
      <c r="R9" s="27"/>
      <c r="S9" s="58"/>
      <c r="W9" s="428"/>
      <c r="Z9" s="461" t="s">
        <v>229</v>
      </c>
      <c r="AA9" s="630">
        <v>2016.7960708397557</v>
      </c>
      <c r="AB9" s="631"/>
      <c r="AC9" s="82">
        <v>0.16234336999362914</v>
      </c>
      <c r="AD9" s="686">
        <v>4.8746993574384305</v>
      </c>
      <c r="AE9" s="589"/>
      <c r="AF9" s="144">
        <v>2.4229074885997459E-3</v>
      </c>
      <c r="AG9" s="630">
        <v>1066.3030193432446</v>
      </c>
      <c r="AH9" s="631"/>
      <c r="AI9" s="76">
        <v>1.121841993125984</v>
      </c>
      <c r="AJ9" s="630">
        <v>1114.1324174042243</v>
      </c>
      <c r="AK9" s="631"/>
      <c r="AL9" s="150">
        <v>1.2342719385718528</v>
      </c>
    </row>
    <row r="10" spans="1:44" s="15" customFormat="1" ht="21" customHeight="1" x14ac:dyDescent="0.35">
      <c r="A10" s="62" t="s">
        <v>3</v>
      </c>
      <c r="B10" s="630">
        <v>596.26381448560176</v>
      </c>
      <c r="C10" s="631"/>
      <c r="D10" s="105">
        <v>4.7996660866432186E-2</v>
      </c>
      <c r="E10" s="630">
        <v>-16.482719806007935</v>
      </c>
      <c r="F10" s="631"/>
      <c r="G10" s="130">
        <v>-2.6899735671395475E-2</v>
      </c>
      <c r="H10" s="686">
        <v>-7.5802428016140766</v>
      </c>
      <c r="I10" s="589"/>
      <c r="J10" s="130">
        <v>-1.2553311919088039E-2</v>
      </c>
      <c r="K10" s="630">
        <v>-97.942034069318424</v>
      </c>
      <c r="L10" s="631"/>
      <c r="M10" s="149">
        <v>-0.14108500277431757</v>
      </c>
      <c r="N10" s="27"/>
      <c r="O10" s="27"/>
      <c r="P10" s="27"/>
      <c r="Q10" s="58"/>
      <c r="R10" s="27"/>
      <c r="S10" s="58"/>
      <c r="W10" s="428"/>
      <c r="Z10" s="461" t="s">
        <v>133</v>
      </c>
      <c r="AA10" s="630">
        <v>596.26381448560176</v>
      </c>
      <c r="AB10" s="631"/>
      <c r="AC10" s="105">
        <v>4.7996660866432186E-2</v>
      </c>
      <c r="AD10" s="630">
        <v>-16.482719806007935</v>
      </c>
      <c r="AE10" s="631"/>
      <c r="AF10" s="130">
        <v>-2.6899735671395475E-2</v>
      </c>
      <c r="AG10" s="686">
        <v>-7.5802428016140766</v>
      </c>
      <c r="AH10" s="589"/>
      <c r="AI10" s="130">
        <v>-1.2553311919088039E-2</v>
      </c>
      <c r="AJ10" s="630">
        <v>-97.942034069318424</v>
      </c>
      <c r="AK10" s="631"/>
      <c r="AL10" s="149">
        <v>-0.14108500277431757</v>
      </c>
    </row>
    <row r="11" spans="1:44" s="15" customFormat="1" ht="21" customHeight="1" x14ac:dyDescent="0.35">
      <c r="A11" s="475" t="s">
        <v>131</v>
      </c>
      <c r="B11" s="630">
        <v>7757.0261112450144</v>
      </c>
      <c r="C11" s="631"/>
      <c r="D11" s="82">
        <v>0.62440708717948967</v>
      </c>
      <c r="E11" s="630">
        <v>57.989253808474132</v>
      </c>
      <c r="F11" s="631"/>
      <c r="G11" s="144">
        <v>7.5320140534802515E-3</v>
      </c>
      <c r="H11" s="630">
        <v>11.049867219658154</v>
      </c>
      <c r="I11" s="631"/>
      <c r="J11" s="144">
        <v>1.4265299649196539E-3</v>
      </c>
      <c r="K11" s="630">
        <v>25.048513003785956</v>
      </c>
      <c r="L11" s="631"/>
      <c r="M11" s="220">
        <v>3.239599790030967E-3</v>
      </c>
      <c r="N11" s="27"/>
      <c r="O11" s="27"/>
      <c r="P11" s="27"/>
      <c r="Q11" s="58"/>
      <c r="R11" s="27"/>
      <c r="S11" s="58"/>
      <c r="W11" s="428"/>
      <c r="Z11" s="475" t="s">
        <v>303</v>
      </c>
      <c r="AA11" s="630">
        <v>7757.0261112450144</v>
      </c>
      <c r="AB11" s="631"/>
      <c r="AC11" s="82">
        <v>0.62440708717948967</v>
      </c>
      <c r="AD11" s="630">
        <v>57.989253808474132</v>
      </c>
      <c r="AE11" s="631"/>
      <c r="AF11" s="144">
        <v>7.5320140534802515E-3</v>
      </c>
      <c r="AG11" s="630">
        <v>11.049867219658154</v>
      </c>
      <c r="AH11" s="631"/>
      <c r="AI11" s="144">
        <v>1.4265299649196539E-3</v>
      </c>
      <c r="AJ11" s="630">
        <v>25.048513003785956</v>
      </c>
      <c r="AK11" s="631"/>
      <c r="AL11" s="220">
        <v>3.239599790030967E-3</v>
      </c>
    </row>
    <row r="12" spans="1:44" s="15" customFormat="1" ht="21" customHeight="1" x14ac:dyDescent="0.35">
      <c r="A12" s="63" t="s">
        <v>1</v>
      </c>
      <c r="B12" s="638">
        <v>233.59868925586372</v>
      </c>
      <c r="C12" s="639"/>
      <c r="D12" s="93">
        <v>1.8803685205565173E-2</v>
      </c>
      <c r="E12" s="675">
        <v>-9.0787770560059187</v>
      </c>
      <c r="F12" s="676"/>
      <c r="G12" s="131">
        <v>-3.7410877878288895E-2</v>
      </c>
      <c r="H12" s="638">
        <v>-75.940242219065766</v>
      </c>
      <c r="I12" s="639"/>
      <c r="J12" s="147">
        <v>-0.24533341204357162</v>
      </c>
      <c r="K12" s="638">
        <v>26.117551916061132</v>
      </c>
      <c r="L12" s="639"/>
      <c r="M12" s="81">
        <v>0.12587916304549207</v>
      </c>
      <c r="N12" s="27"/>
      <c r="O12" s="27"/>
      <c r="P12" s="27"/>
      <c r="Q12" s="58"/>
      <c r="R12" s="27"/>
      <c r="S12" s="58"/>
      <c r="W12" s="428"/>
      <c r="Z12" s="460" t="s">
        <v>135</v>
      </c>
      <c r="AA12" s="638">
        <v>233.59868925586372</v>
      </c>
      <c r="AB12" s="639"/>
      <c r="AC12" s="93">
        <v>1.8803685205565173E-2</v>
      </c>
      <c r="AD12" s="675">
        <v>-9.0787770560059187</v>
      </c>
      <c r="AE12" s="676"/>
      <c r="AF12" s="131">
        <v>-3.7410877878288895E-2</v>
      </c>
      <c r="AG12" s="638">
        <v>-75.940242219065766</v>
      </c>
      <c r="AH12" s="639"/>
      <c r="AI12" s="147">
        <v>-0.24533341204357162</v>
      </c>
      <c r="AJ12" s="638">
        <v>26.117551916061132</v>
      </c>
      <c r="AK12" s="639"/>
      <c r="AL12" s="81">
        <v>0.12587916304549207</v>
      </c>
    </row>
    <row r="13" spans="1:44" s="15" customFormat="1" ht="28.5" customHeight="1" x14ac:dyDescent="0.35">
      <c r="A13" s="65" t="s">
        <v>55</v>
      </c>
      <c r="B13" s="679">
        <v>12423.027013169069</v>
      </c>
      <c r="C13" s="680"/>
      <c r="D13" s="154">
        <v>1</v>
      </c>
      <c r="E13" s="679">
        <v>92.600531429214243</v>
      </c>
      <c r="F13" s="680"/>
      <c r="G13" s="145">
        <v>7.5099212153242334E-3</v>
      </c>
      <c r="H13" s="679">
        <v>654.70054289784821</v>
      </c>
      <c r="I13" s="680"/>
      <c r="J13" s="107">
        <v>5.5632425268939745E-2</v>
      </c>
      <c r="K13" s="679">
        <v>1046.1634774391023</v>
      </c>
      <c r="L13" s="680"/>
      <c r="M13" s="372">
        <v>9.1955350800643876E-2</v>
      </c>
      <c r="N13" s="27"/>
      <c r="O13" s="27"/>
      <c r="P13" s="27"/>
      <c r="Q13" s="58"/>
      <c r="R13" s="27"/>
      <c r="S13" s="58"/>
      <c r="W13" s="428"/>
      <c r="Z13" s="65" t="s">
        <v>230</v>
      </c>
      <c r="AA13" s="679">
        <v>12423.027013169069</v>
      </c>
      <c r="AB13" s="680"/>
      <c r="AC13" s="154">
        <v>1</v>
      </c>
      <c r="AD13" s="679">
        <v>92.600531429214243</v>
      </c>
      <c r="AE13" s="680"/>
      <c r="AF13" s="145">
        <v>7.5099212153242334E-3</v>
      </c>
      <c r="AG13" s="679">
        <v>654.70054289784821</v>
      </c>
      <c r="AH13" s="680"/>
      <c r="AI13" s="107">
        <v>5.5632425268939745E-2</v>
      </c>
      <c r="AJ13" s="679">
        <v>1046.1634774391023</v>
      </c>
      <c r="AK13" s="680"/>
      <c r="AL13" s="372">
        <v>9.1955350800643876E-2</v>
      </c>
    </row>
    <row r="14" spans="1:44" x14ac:dyDescent="0.3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/>
      <c r="P14" s="13"/>
      <c r="Q14" s="13"/>
      <c r="R14" s="13"/>
      <c r="S14" s="13"/>
      <c r="T14" s="13"/>
      <c r="U14" s="13"/>
      <c r="V14" s="13"/>
      <c r="W14" s="423"/>
      <c r="X14" s="14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44" ht="13.5" customHeight="1" x14ac:dyDescent="0.3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/>
      <c r="P15" s="13"/>
      <c r="Q15" s="13"/>
      <c r="R15" s="13"/>
      <c r="S15" s="13"/>
      <c r="T15" s="13"/>
      <c r="U15" s="13"/>
      <c r="V15" s="13"/>
      <c r="W15" s="423"/>
      <c r="X15" s="14"/>
      <c r="Z15" s="10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44" ht="33" customHeight="1" x14ac:dyDescent="0.35">
      <c r="A16" s="687" t="s">
        <v>279</v>
      </c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12"/>
      <c r="O16" s="13"/>
      <c r="P16" s="13"/>
      <c r="Q16" s="13"/>
      <c r="R16" s="13"/>
      <c r="S16" s="13"/>
      <c r="T16" s="13"/>
      <c r="U16" s="13"/>
      <c r="V16" s="13"/>
      <c r="W16" s="423"/>
      <c r="X16" s="14"/>
      <c r="Z16" s="687" t="s">
        <v>281</v>
      </c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</row>
    <row r="17" spans="1:38" ht="28.5" customHeight="1" x14ac:dyDescent="0.35">
      <c r="A17" s="692"/>
      <c r="B17" s="591" t="s">
        <v>116</v>
      </c>
      <c r="C17" s="593"/>
      <c r="D17" s="592"/>
      <c r="E17" s="591" t="s">
        <v>117</v>
      </c>
      <c r="F17" s="593"/>
      <c r="G17" s="592"/>
      <c r="H17" s="702" t="s">
        <v>118</v>
      </c>
      <c r="I17" s="703"/>
      <c r="J17" s="704"/>
      <c r="K17" s="591" t="s">
        <v>120</v>
      </c>
      <c r="L17" s="593"/>
      <c r="M17" s="593"/>
      <c r="N17" s="12"/>
      <c r="O17" s="13"/>
      <c r="P17" s="13"/>
      <c r="Q17" s="13"/>
      <c r="R17" s="13"/>
      <c r="S17" s="13"/>
      <c r="T17" s="13"/>
      <c r="U17" s="13"/>
      <c r="V17" s="13"/>
      <c r="W17" s="423"/>
      <c r="X17" s="14"/>
      <c r="Z17" s="692"/>
      <c r="AA17" s="585" t="s">
        <v>181</v>
      </c>
      <c r="AB17" s="587"/>
      <c r="AC17" s="586"/>
      <c r="AD17" s="587" t="s">
        <v>165</v>
      </c>
      <c r="AE17" s="587"/>
      <c r="AF17" s="586"/>
      <c r="AG17" s="587" t="s">
        <v>166</v>
      </c>
      <c r="AH17" s="587"/>
      <c r="AI17" s="586"/>
      <c r="AJ17" s="585" t="s">
        <v>228</v>
      </c>
      <c r="AK17" s="587"/>
      <c r="AL17" s="587"/>
    </row>
    <row r="18" spans="1:38" ht="21" customHeight="1" x14ac:dyDescent="0.35">
      <c r="A18" s="693"/>
      <c r="B18" s="709" t="s">
        <v>7</v>
      </c>
      <c r="C18" s="694"/>
      <c r="D18" s="70" t="s">
        <v>6</v>
      </c>
      <c r="E18" s="709" t="s">
        <v>7</v>
      </c>
      <c r="F18" s="694"/>
      <c r="G18" s="70" t="s">
        <v>6</v>
      </c>
      <c r="H18" s="709" t="s">
        <v>7</v>
      </c>
      <c r="I18" s="694"/>
      <c r="J18" s="70" t="s">
        <v>6</v>
      </c>
      <c r="K18" s="709" t="s">
        <v>7</v>
      </c>
      <c r="L18" s="694"/>
      <c r="M18" s="69" t="s">
        <v>6</v>
      </c>
      <c r="N18" s="12"/>
      <c r="O18" s="13"/>
      <c r="P18" s="13"/>
      <c r="Q18" s="13"/>
      <c r="R18" s="13"/>
      <c r="S18" s="13"/>
      <c r="T18" s="13"/>
      <c r="U18" s="13"/>
      <c r="V18" s="13"/>
      <c r="W18" s="423"/>
      <c r="X18" s="14"/>
      <c r="Z18" s="693"/>
      <c r="AA18" s="694" t="s">
        <v>167</v>
      </c>
      <c r="AB18" s="694"/>
      <c r="AC18" s="70" t="s">
        <v>6</v>
      </c>
      <c r="AD18" s="694" t="s">
        <v>167</v>
      </c>
      <c r="AE18" s="694"/>
      <c r="AF18" s="70" t="s">
        <v>6</v>
      </c>
      <c r="AG18" s="694" t="s">
        <v>167</v>
      </c>
      <c r="AH18" s="694"/>
      <c r="AI18" s="70" t="s">
        <v>6</v>
      </c>
      <c r="AJ18" s="694" t="s">
        <v>167</v>
      </c>
      <c r="AK18" s="694"/>
      <c r="AL18" s="69" t="s">
        <v>6</v>
      </c>
    </row>
    <row r="19" spans="1:38" s="15" customFormat="1" ht="21" customHeight="1" x14ac:dyDescent="0.35">
      <c r="A19" s="61" t="s">
        <v>5</v>
      </c>
      <c r="B19" s="688">
        <v>1819.3423273428343</v>
      </c>
      <c r="C19" s="689"/>
      <c r="D19" s="143">
        <v>0.14644919675488388</v>
      </c>
      <c r="E19" s="690">
        <v>55.298075125318292</v>
      </c>
      <c r="F19" s="691"/>
      <c r="G19" s="132">
        <v>3.1347328762192372E-2</v>
      </c>
      <c r="H19" s="688">
        <v>-339.1318586443731</v>
      </c>
      <c r="I19" s="689"/>
      <c r="J19" s="146">
        <v>-0.15711647646565041</v>
      </c>
      <c r="K19" s="688">
        <v>-21.192970815648778</v>
      </c>
      <c r="L19" s="689"/>
      <c r="M19" s="58">
        <v>-1.1514569069581593E-2</v>
      </c>
      <c r="N19" s="27"/>
      <c r="O19" s="27"/>
      <c r="P19" s="27"/>
      <c r="Q19" s="58"/>
      <c r="R19" s="27"/>
      <c r="S19" s="58"/>
      <c r="W19" s="428"/>
      <c r="Z19" s="474" t="s">
        <v>132</v>
      </c>
      <c r="AA19" s="688">
        <v>1819.3423273428343</v>
      </c>
      <c r="AB19" s="689"/>
      <c r="AC19" s="143">
        <v>0.14644919675488388</v>
      </c>
      <c r="AD19" s="690">
        <v>55.298075125318292</v>
      </c>
      <c r="AE19" s="691"/>
      <c r="AF19" s="132">
        <v>3.1347328762192372E-2</v>
      </c>
      <c r="AG19" s="688">
        <v>-339.1318586443731</v>
      </c>
      <c r="AH19" s="689"/>
      <c r="AI19" s="146">
        <v>-0.15711647646565041</v>
      </c>
      <c r="AJ19" s="688">
        <v>-21.192970815648778</v>
      </c>
      <c r="AK19" s="689"/>
      <c r="AL19" s="58">
        <v>-1.1514569069581593E-2</v>
      </c>
    </row>
    <row r="20" spans="1:38" s="15" customFormat="1" ht="21" customHeight="1" x14ac:dyDescent="0.35">
      <c r="A20" s="62" t="s">
        <v>4</v>
      </c>
      <c r="B20" s="630">
        <v>2016.7960708397557</v>
      </c>
      <c r="C20" s="631"/>
      <c r="D20" s="82">
        <v>0.16234336999362914</v>
      </c>
      <c r="E20" s="686">
        <v>4.8746993574384305</v>
      </c>
      <c r="F20" s="589"/>
      <c r="G20" s="144">
        <v>2.4229074885997459E-3</v>
      </c>
      <c r="H20" s="630">
        <v>1066.3030193432446</v>
      </c>
      <c r="I20" s="631"/>
      <c r="J20" s="76">
        <v>1.121841993125984</v>
      </c>
      <c r="K20" s="630">
        <v>1114.1324174042243</v>
      </c>
      <c r="L20" s="631"/>
      <c r="M20" s="150">
        <v>1.2342719385718528</v>
      </c>
      <c r="N20" s="27"/>
      <c r="O20" s="27"/>
      <c r="P20" s="27"/>
      <c r="Q20" s="58"/>
      <c r="R20" s="27"/>
      <c r="S20" s="58"/>
      <c r="W20" s="428"/>
      <c r="Z20" s="461" t="s">
        <v>229</v>
      </c>
      <c r="AA20" s="630">
        <v>2016.7960708397557</v>
      </c>
      <c r="AB20" s="631"/>
      <c r="AC20" s="82">
        <v>0.16234336999362914</v>
      </c>
      <c r="AD20" s="686">
        <v>4.8746993574384305</v>
      </c>
      <c r="AE20" s="589"/>
      <c r="AF20" s="144">
        <v>2.4229074885997459E-3</v>
      </c>
      <c r="AG20" s="630">
        <v>1066.3030193432446</v>
      </c>
      <c r="AH20" s="631"/>
      <c r="AI20" s="76">
        <v>1.121841993125984</v>
      </c>
      <c r="AJ20" s="630">
        <v>1114.1324174042243</v>
      </c>
      <c r="AK20" s="631"/>
      <c r="AL20" s="150">
        <v>1.2342719385718528</v>
      </c>
    </row>
    <row r="21" spans="1:38" s="15" customFormat="1" ht="21" customHeight="1" x14ac:dyDescent="0.35">
      <c r="A21" s="62" t="s">
        <v>3</v>
      </c>
      <c r="B21" s="630">
        <v>596.26381448560176</v>
      </c>
      <c r="C21" s="631"/>
      <c r="D21" s="105">
        <v>4.7996660866432186E-2</v>
      </c>
      <c r="E21" s="630">
        <v>-16.482719806007935</v>
      </c>
      <c r="F21" s="631"/>
      <c r="G21" s="130">
        <v>-2.6899735671395475E-2</v>
      </c>
      <c r="H21" s="686">
        <v>-7.5802428016140766</v>
      </c>
      <c r="I21" s="589"/>
      <c r="J21" s="130">
        <v>-1.2553311919088039E-2</v>
      </c>
      <c r="K21" s="630">
        <v>-97.942034069318424</v>
      </c>
      <c r="L21" s="631"/>
      <c r="M21" s="149">
        <v>-0.14108500277431757</v>
      </c>
      <c r="N21" s="27"/>
      <c r="O21" s="27"/>
      <c r="P21" s="27"/>
      <c r="Q21" s="58"/>
      <c r="R21" s="27"/>
      <c r="S21" s="58"/>
      <c r="W21" s="428"/>
      <c r="Z21" s="461" t="s">
        <v>133</v>
      </c>
      <c r="AA21" s="630">
        <v>596.26381448560176</v>
      </c>
      <c r="AB21" s="631"/>
      <c r="AC21" s="105">
        <v>4.7996660866432186E-2</v>
      </c>
      <c r="AD21" s="630">
        <v>-16.482719806007935</v>
      </c>
      <c r="AE21" s="631"/>
      <c r="AF21" s="130">
        <v>-2.6899735671395475E-2</v>
      </c>
      <c r="AG21" s="686">
        <v>-7.5802428016140766</v>
      </c>
      <c r="AH21" s="589"/>
      <c r="AI21" s="130">
        <v>-1.2553311919088039E-2</v>
      </c>
      <c r="AJ21" s="630">
        <v>-97.942034069318424</v>
      </c>
      <c r="AK21" s="631"/>
      <c r="AL21" s="149">
        <v>-0.14108500277431757</v>
      </c>
    </row>
    <row r="22" spans="1:38" s="15" customFormat="1" ht="21" customHeight="1" x14ac:dyDescent="0.35">
      <c r="A22" s="63" t="s">
        <v>1</v>
      </c>
      <c r="B22" s="638">
        <v>233.59868925586372</v>
      </c>
      <c r="C22" s="639"/>
      <c r="D22" s="93">
        <v>1.8803685205565173E-2</v>
      </c>
      <c r="E22" s="675">
        <v>-9.0787770560059187</v>
      </c>
      <c r="F22" s="676"/>
      <c r="G22" s="131">
        <v>-3.7410877878288895E-2</v>
      </c>
      <c r="H22" s="638">
        <v>-75.940242219065766</v>
      </c>
      <c r="I22" s="639"/>
      <c r="J22" s="147">
        <v>-0.24533341204357162</v>
      </c>
      <c r="K22" s="638">
        <v>26.117551916061132</v>
      </c>
      <c r="L22" s="639"/>
      <c r="M22" s="81">
        <v>0.12587916304549207</v>
      </c>
      <c r="N22" s="27"/>
      <c r="O22" s="27"/>
      <c r="P22" s="27"/>
      <c r="Q22" s="58"/>
      <c r="R22" s="27"/>
      <c r="S22" s="58"/>
      <c r="W22" s="428"/>
      <c r="Z22" s="460" t="s">
        <v>135</v>
      </c>
      <c r="AA22" s="638">
        <v>233.59868925586372</v>
      </c>
      <c r="AB22" s="639"/>
      <c r="AC22" s="93">
        <v>1.8803685205565173E-2</v>
      </c>
      <c r="AD22" s="675">
        <v>-9.0787770560059187</v>
      </c>
      <c r="AE22" s="676"/>
      <c r="AF22" s="131">
        <v>-3.7410877878288895E-2</v>
      </c>
      <c r="AG22" s="638">
        <v>-75.940242219065766</v>
      </c>
      <c r="AH22" s="639"/>
      <c r="AI22" s="147">
        <v>-0.24533341204357162</v>
      </c>
      <c r="AJ22" s="638">
        <v>26.117551916061132</v>
      </c>
      <c r="AK22" s="639"/>
      <c r="AL22" s="81">
        <v>0.12587916304549207</v>
      </c>
    </row>
    <row r="23" spans="1:38" s="15" customFormat="1" ht="28.5" customHeight="1" x14ac:dyDescent="0.35">
      <c r="A23" s="65" t="s">
        <v>56</v>
      </c>
      <c r="B23" s="679">
        <v>4666.0009019240561</v>
      </c>
      <c r="C23" s="680"/>
      <c r="D23" s="154">
        <v>1</v>
      </c>
      <c r="E23" s="679">
        <v>34.611277620743749</v>
      </c>
      <c r="F23" s="680"/>
      <c r="G23" s="145">
        <v>7.4731949648805251E-3</v>
      </c>
      <c r="H23" s="679">
        <v>643.65067567819233</v>
      </c>
      <c r="I23" s="680"/>
      <c r="J23" s="373">
        <v>0.16001855618597483</v>
      </c>
      <c r="K23" s="679">
        <v>1021.1149644353191</v>
      </c>
      <c r="L23" s="680"/>
      <c r="M23" s="148">
        <v>0.28015004637946217</v>
      </c>
      <c r="N23" s="27"/>
      <c r="O23" s="27"/>
      <c r="P23" s="27"/>
      <c r="Q23" s="58"/>
      <c r="R23" s="27"/>
      <c r="S23" s="58"/>
      <c r="W23" s="428"/>
      <c r="Z23" s="65" t="s">
        <v>231</v>
      </c>
      <c r="AA23" s="679">
        <v>4666.0009019240561</v>
      </c>
      <c r="AB23" s="680"/>
      <c r="AC23" s="154">
        <v>1</v>
      </c>
      <c r="AD23" s="679">
        <v>34.611277620743749</v>
      </c>
      <c r="AE23" s="680"/>
      <c r="AF23" s="145">
        <v>7.4731949648805251E-3</v>
      </c>
      <c r="AG23" s="679">
        <v>643.65067567819233</v>
      </c>
      <c r="AH23" s="680"/>
      <c r="AI23" s="373">
        <v>0.16001855618597483</v>
      </c>
      <c r="AJ23" s="679">
        <v>1021.1149644353191</v>
      </c>
      <c r="AK23" s="680"/>
      <c r="AL23" s="148">
        <v>0.28015004637946217</v>
      </c>
    </row>
    <row r="24" spans="1:38" ht="13.5" customHeight="1" x14ac:dyDescent="0.3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"/>
      <c r="P24" s="13"/>
      <c r="Q24" s="13"/>
      <c r="R24" s="13"/>
      <c r="S24" s="13"/>
      <c r="T24" s="13"/>
      <c r="U24" s="13"/>
      <c r="V24" s="13"/>
      <c r="W24" s="423"/>
      <c r="X24" s="14"/>
    </row>
    <row r="25" spans="1:38" ht="13.5" customHeight="1" x14ac:dyDescent="0.3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3"/>
      <c r="P25" s="13"/>
      <c r="Q25" s="13"/>
      <c r="R25" s="13"/>
      <c r="S25" s="13"/>
      <c r="T25" s="13"/>
      <c r="U25" s="13"/>
      <c r="V25" s="13"/>
      <c r="W25" s="423"/>
      <c r="X25" s="14"/>
    </row>
    <row r="26" spans="1:38" s="15" customFormat="1" x14ac:dyDescent="0.35">
      <c r="W26" s="428"/>
    </row>
    <row r="27" spans="1:38" s="15" customFormat="1" x14ac:dyDescent="0.35">
      <c r="W27" s="428"/>
    </row>
    <row r="28" spans="1:38" s="15" customFormat="1" x14ac:dyDescent="0.35">
      <c r="W28" s="428"/>
    </row>
    <row r="29" spans="1:38" s="15" customFormat="1" x14ac:dyDescent="0.35">
      <c r="W29" s="428"/>
    </row>
    <row r="30" spans="1:38" s="15" customFormat="1" x14ac:dyDescent="0.35">
      <c r="W30" s="428"/>
    </row>
    <row r="31" spans="1:38" s="15" customFormat="1" x14ac:dyDescent="0.35">
      <c r="W31" s="428"/>
    </row>
    <row r="32" spans="1:38" s="15" customFormat="1" x14ac:dyDescent="0.35">
      <c r="W32" s="428"/>
    </row>
    <row r="33" spans="23:23" s="15" customFormat="1" x14ac:dyDescent="0.35">
      <c r="W33" s="428"/>
    </row>
    <row r="34" spans="23:23" s="15" customFormat="1" x14ac:dyDescent="0.35">
      <c r="W34" s="428"/>
    </row>
    <row r="35" spans="23:23" s="15" customFormat="1" x14ac:dyDescent="0.35">
      <c r="W35" s="428"/>
    </row>
    <row r="36" spans="23:23" s="15" customFormat="1" x14ac:dyDescent="0.35">
      <c r="W36" s="428"/>
    </row>
    <row r="37" spans="23:23" s="15" customFormat="1" x14ac:dyDescent="0.35">
      <c r="W37" s="428"/>
    </row>
    <row r="38" spans="23:23" s="15" customFormat="1" x14ac:dyDescent="0.35">
      <c r="W38" s="428"/>
    </row>
    <row r="39" spans="23:23" s="15" customFormat="1" x14ac:dyDescent="0.35">
      <c r="W39" s="428"/>
    </row>
    <row r="40" spans="23:23" s="15" customFormat="1" x14ac:dyDescent="0.35">
      <c r="W40" s="428"/>
    </row>
    <row r="41" spans="23:23" s="15" customFormat="1" x14ac:dyDescent="0.35">
      <c r="W41" s="428"/>
    </row>
    <row r="42" spans="23:23" s="15" customFormat="1" x14ac:dyDescent="0.35">
      <c r="W42" s="428"/>
    </row>
    <row r="43" spans="23:23" s="15" customFormat="1" x14ac:dyDescent="0.35">
      <c r="W43" s="428"/>
    </row>
    <row r="44" spans="23:23" s="15" customFormat="1" x14ac:dyDescent="0.35">
      <c r="W44" s="428"/>
    </row>
    <row r="45" spans="23:23" s="15" customFormat="1" x14ac:dyDescent="0.35">
      <c r="W45" s="428"/>
    </row>
    <row r="46" spans="23:23" s="15" customFormat="1" x14ac:dyDescent="0.35">
      <c r="W46" s="428"/>
    </row>
    <row r="47" spans="23:23" s="15" customFormat="1" x14ac:dyDescent="0.35">
      <c r="W47" s="428"/>
    </row>
    <row r="48" spans="23:23" s="15" customFormat="1" x14ac:dyDescent="0.35">
      <c r="W48" s="428"/>
    </row>
    <row r="49" spans="1:26" s="15" customFormat="1" x14ac:dyDescent="0.35">
      <c r="W49" s="428"/>
    </row>
    <row r="50" spans="1:26" s="15" customFormat="1" x14ac:dyDescent="0.35">
      <c r="W50" s="428"/>
    </row>
    <row r="51" spans="1:26" s="15" customFormat="1" x14ac:dyDescent="0.35">
      <c r="W51" s="428"/>
    </row>
    <row r="52" spans="1:26" s="15" customFormat="1" x14ac:dyDescent="0.35">
      <c r="W52" s="428"/>
    </row>
    <row r="53" spans="1:26" s="224" customFormat="1" ht="27" customHeight="1" x14ac:dyDescent="0.35">
      <c r="A53" s="224" t="s">
        <v>40</v>
      </c>
      <c r="W53" s="424"/>
      <c r="Z53" s="224" t="s">
        <v>154</v>
      </c>
    </row>
    <row r="54" spans="1:26" s="15" customFormat="1" x14ac:dyDescent="0.35">
      <c r="W54" s="428"/>
    </row>
    <row r="55" spans="1:26" s="15" customFormat="1" x14ac:dyDescent="0.35">
      <c r="W55" s="428"/>
    </row>
    <row r="56" spans="1:26" s="15" customFormat="1" ht="20.5" x14ac:dyDescent="0.35">
      <c r="A56" s="340" t="s">
        <v>278</v>
      </c>
      <c r="W56" s="428"/>
      <c r="Z56" s="340" t="s">
        <v>277</v>
      </c>
    </row>
    <row r="57" spans="1:26" s="15" customFormat="1" x14ac:dyDescent="0.35">
      <c r="W57" s="428"/>
      <c r="Z57" s="532"/>
    </row>
    <row r="58" spans="1:26" s="15" customFormat="1" x14ac:dyDescent="0.35">
      <c r="W58" s="428"/>
    </row>
    <row r="59" spans="1:26" s="15" customFormat="1" x14ac:dyDescent="0.35">
      <c r="W59" s="428"/>
    </row>
    <row r="60" spans="1:26" s="15" customFormat="1" x14ac:dyDescent="0.35">
      <c r="W60" s="428"/>
    </row>
    <row r="61" spans="1:26" s="15" customFormat="1" x14ac:dyDescent="0.35">
      <c r="W61" s="428"/>
    </row>
    <row r="62" spans="1:26" s="15" customFormat="1" x14ac:dyDescent="0.35">
      <c r="W62" s="428"/>
    </row>
    <row r="63" spans="1:26" s="15" customFormat="1" x14ac:dyDescent="0.35">
      <c r="W63" s="428"/>
    </row>
    <row r="64" spans="1:26" s="15" customFormat="1" x14ac:dyDescent="0.35">
      <c r="W64" s="428"/>
    </row>
    <row r="65" spans="23:23" s="15" customFormat="1" x14ac:dyDescent="0.35">
      <c r="W65" s="428"/>
    </row>
    <row r="66" spans="23:23" s="15" customFormat="1" x14ac:dyDescent="0.35">
      <c r="W66" s="428"/>
    </row>
    <row r="67" spans="23:23" s="15" customFormat="1" x14ac:dyDescent="0.35">
      <c r="W67" s="428"/>
    </row>
    <row r="68" spans="23:23" s="15" customFormat="1" x14ac:dyDescent="0.35">
      <c r="W68" s="428"/>
    </row>
    <row r="69" spans="23:23" s="15" customFormat="1" x14ac:dyDescent="0.35">
      <c r="W69" s="428"/>
    </row>
    <row r="70" spans="23:23" s="15" customFormat="1" x14ac:dyDescent="0.35">
      <c r="W70" s="428"/>
    </row>
    <row r="71" spans="23:23" s="15" customFormat="1" x14ac:dyDescent="0.35">
      <c r="W71" s="428"/>
    </row>
    <row r="72" spans="23:23" s="15" customFormat="1" x14ac:dyDescent="0.35">
      <c r="W72" s="428"/>
    </row>
    <row r="73" spans="23:23" s="15" customFormat="1" x14ac:dyDescent="0.35">
      <c r="W73" s="428"/>
    </row>
    <row r="74" spans="23:23" s="15" customFormat="1" x14ac:dyDescent="0.35">
      <c r="W74" s="428"/>
    </row>
    <row r="75" spans="23:23" s="15" customFormat="1" x14ac:dyDescent="0.35">
      <c r="W75" s="428"/>
    </row>
    <row r="76" spans="23:23" s="15" customFormat="1" x14ac:dyDescent="0.35">
      <c r="W76" s="428"/>
    </row>
    <row r="77" spans="23:23" s="15" customFormat="1" x14ac:dyDescent="0.35">
      <c r="W77" s="428"/>
    </row>
    <row r="78" spans="23:23" s="15" customFormat="1" x14ac:dyDescent="0.35">
      <c r="W78" s="428"/>
    </row>
    <row r="79" spans="23:23" s="15" customFormat="1" x14ac:dyDescent="0.35">
      <c r="W79" s="428"/>
    </row>
    <row r="80" spans="23:23" s="15" customFormat="1" x14ac:dyDescent="0.35">
      <c r="W80" s="428"/>
    </row>
    <row r="81" spans="1:26" s="15" customFormat="1" x14ac:dyDescent="0.35">
      <c r="W81" s="428"/>
    </row>
    <row r="82" spans="1:26" s="15" customFormat="1" ht="20.5" x14ac:dyDescent="0.35">
      <c r="A82" s="340" t="s">
        <v>280</v>
      </c>
      <c r="W82" s="428"/>
      <c r="Z82" s="340" t="s">
        <v>282</v>
      </c>
    </row>
    <row r="83" spans="1:26" s="15" customFormat="1" x14ac:dyDescent="0.35">
      <c r="W83" s="428"/>
    </row>
    <row r="84" spans="1:26" s="15" customFormat="1" x14ac:dyDescent="0.35">
      <c r="W84" s="428"/>
    </row>
    <row r="85" spans="1:26" s="15" customFormat="1" x14ac:dyDescent="0.35">
      <c r="W85" s="428"/>
    </row>
    <row r="86" spans="1:26" s="15" customFormat="1" x14ac:dyDescent="0.35">
      <c r="W86" s="428"/>
    </row>
    <row r="87" spans="1:26" s="15" customFormat="1" x14ac:dyDescent="0.35">
      <c r="W87" s="428"/>
    </row>
    <row r="88" spans="1:26" s="15" customFormat="1" x14ac:dyDescent="0.35">
      <c r="W88" s="428"/>
    </row>
    <row r="89" spans="1:26" s="15" customFormat="1" x14ac:dyDescent="0.35">
      <c r="W89" s="428"/>
    </row>
    <row r="90" spans="1:26" s="15" customFormat="1" x14ac:dyDescent="0.35">
      <c r="W90" s="428"/>
    </row>
    <row r="91" spans="1:26" s="15" customFormat="1" x14ac:dyDescent="0.35">
      <c r="W91" s="428"/>
    </row>
    <row r="92" spans="1:26" s="15" customFormat="1" x14ac:dyDescent="0.35">
      <c r="W92" s="428"/>
    </row>
    <row r="93" spans="1:26" s="15" customFormat="1" x14ac:dyDescent="0.35">
      <c r="W93" s="428"/>
    </row>
    <row r="94" spans="1:26" s="15" customFormat="1" x14ac:dyDescent="0.35">
      <c r="W94" s="428"/>
    </row>
    <row r="95" spans="1:26" s="15" customFormat="1" x14ac:dyDescent="0.35">
      <c r="W95" s="428"/>
    </row>
    <row r="96" spans="1:26" s="15" customFormat="1" x14ac:dyDescent="0.35">
      <c r="W96" s="428"/>
    </row>
    <row r="97" spans="1:44" s="15" customFormat="1" x14ac:dyDescent="0.35">
      <c r="W97" s="428"/>
    </row>
    <row r="98" spans="1:44" s="15" customFormat="1" x14ac:dyDescent="0.35">
      <c r="W98" s="428"/>
    </row>
    <row r="99" spans="1:44" s="15" customFormat="1" x14ac:dyDescent="0.35">
      <c r="W99" s="428"/>
    </row>
    <row r="100" spans="1:44" s="15" customFormat="1" x14ac:dyDescent="0.35">
      <c r="W100" s="428"/>
    </row>
    <row r="101" spans="1:44" s="15" customFormat="1" x14ac:dyDescent="0.35">
      <c r="W101" s="428"/>
    </row>
    <row r="102" spans="1:44" s="15" customFormat="1" x14ac:dyDescent="0.35">
      <c r="W102" s="428"/>
    </row>
    <row r="103" spans="1:44" s="15" customFormat="1" x14ac:dyDescent="0.35">
      <c r="W103" s="428"/>
    </row>
    <row r="104" spans="1:44" s="15" customFormat="1" x14ac:dyDescent="0.35">
      <c r="W104" s="428"/>
    </row>
    <row r="105" spans="1:44" s="15" customFormat="1" x14ac:dyDescent="0.35">
      <c r="W105" s="428"/>
    </row>
    <row r="106" spans="1:44" s="15" customFormat="1" x14ac:dyDescent="0.35">
      <c r="W106" s="428"/>
    </row>
    <row r="107" spans="1:44" s="15" customFormat="1" x14ac:dyDescent="0.35">
      <c r="W107" s="428"/>
    </row>
    <row r="108" spans="1:44" s="15" customFormat="1" x14ac:dyDescent="0.35">
      <c r="W108" s="428"/>
    </row>
    <row r="109" spans="1:44" s="356" customFormat="1" ht="45.75" customHeight="1" x14ac:dyDescent="0.65">
      <c r="A109" s="356" t="s">
        <v>84</v>
      </c>
      <c r="W109" s="537"/>
      <c r="Z109" s="356" t="s">
        <v>227</v>
      </c>
      <c r="AO109" s="357"/>
      <c r="AP109" s="357"/>
      <c r="AQ109" s="357"/>
      <c r="AR109" s="357"/>
    </row>
    <row r="110" spans="1:44" s="358" customFormat="1" ht="37.5" customHeight="1" x14ac:dyDescent="0.35">
      <c r="A110" s="473" t="s">
        <v>124</v>
      </c>
      <c r="B110" s="533"/>
      <c r="C110" s="533"/>
      <c r="D110" s="533"/>
      <c r="E110" s="533"/>
      <c r="F110" s="533"/>
      <c r="G110" s="533"/>
      <c r="H110" s="533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9"/>
      <c r="X110" s="533"/>
      <c r="Y110" s="533"/>
      <c r="Z110" s="473" t="s">
        <v>284</v>
      </c>
      <c r="AA110" s="533"/>
      <c r="AB110" s="533"/>
      <c r="AC110" s="533"/>
      <c r="AD110" s="533"/>
      <c r="AE110" s="533"/>
      <c r="AF110" s="533"/>
      <c r="AG110" s="533"/>
      <c r="AH110" s="533"/>
      <c r="AI110" s="533"/>
      <c r="AJ110" s="533"/>
      <c r="AK110" s="533"/>
      <c r="AL110" s="533"/>
      <c r="AM110" s="533"/>
      <c r="AO110" s="359"/>
      <c r="AP110" s="359"/>
      <c r="AQ110" s="359"/>
      <c r="AR110" s="359"/>
    </row>
    <row r="111" spans="1:44" ht="13.5" customHeight="1" x14ac:dyDescent="0.35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440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</row>
    <row r="112" spans="1:44" ht="13.5" customHeight="1" x14ac:dyDescent="0.3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440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</row>
    <row r="113" spans="1:33" ht="13.5" customHeight="1" x14ac:dyDescent="0.3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440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</row>
    <row r="114" spans="1:33" ht="13.5" customHeight="1" x14ac:dyDescent="0.3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440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</row>
    <row r="115" spans="1:33" ht="13.5" customHeight="1" x14ac:dyDescent="0.35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440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</row>
    <row r="116" spans="1:33" ht="13.5" customHeight="1" x14ac:dyDescent="0.3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440"/>
      <c r="X116" s="13"/>
      <c r="Y116" s="13"/>
      <c r="Z116" s="13"/>
      <c r="AA116" s="13"/>
      <c r="AB116" s="13"/>
      <c r="AC116" s="13"/>
      <c r="AD116" s="13"/>
      <c r="AE116" s="13"/>
      <c r="AF116" s="13"/>
      <c r="AG116" s="14"/>
    </row>
    <row r="117" spans="1:33" ht="13.5" customHeight="1" x14ac:dyDescent="0.35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440"/>
      <c r="X117" s="13"/>
      <c r="Y117" s="13"/>
      <c r="Z117" s="13"/>
      <c r="AA117" s="13"/>
      <c r="AB117" s="13"/>
      <c r="AC117" s="13"/>
      <c r="AD117" s="13"/>
      <c r="AE117" s="13"/>
      <c r="AF117" s="13"/>
      <c r="AG117" s="14"/>
    </row>
    <row r="118" spans="1:33" ht="13.5" customHeight="1" x14ac:dyDescent="0.35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440"/>
      <c r="X118" s="13"/>
      <c r="Y118" s="13"/>
      <c r="Z118" s="13"/>
      <c r="AA118" s="13"/>
      <c r="AB118" s="13"/>
      <c r="AC118" s="13"/>
      <c r="AD118" s="13"/>
      <c r="AE118" s="13"/>
      <c r="AF118" s="13"/>
      <c r="AG118" s="14"/>
    </row>
    <row r="119" spans="1:33" ht="13.5" customHeight="1" x14ac:dyDescent="0.3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440"/>
      <c r="X119" s="13"/>
      <c r="Y119" s="13"/>
      <c r="Z119" s="13"/>
      <c r="AA119" s="13"/>
      <c r="AB119" s="13"/>
      <c r="AC119" s="13"/>
      <c r="AD119" s="13"/>
      <c r="AE119" s="13"/>
      <c r="AF119" s="13"/>
      <c r="AG119" s="14"/>
    </row>
    <row r="120" spans="1:33" ht="13.5" customHeight="1" x14ac:dyDescent="0.35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440"/>
      <c r="X120" s="13"/>
      <c r="Y120" s="13"/>
      <c r="Z120" s="13"/>
      <c r="AA120" s="13"/>
      <c r="AB120" s="13"/>
      <c r="AC120" s="13"/>
      <c r="AD120" s="13"/>
      <c r="AE120" s="13"/>
      <c r="AF120" s="13"/>
      <c r="AG120" s="14"/>
    </row>
    <row r="121" spans="1:33" ht="13.5" customHeight="1" x14ac:dyDescent="0.3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440"/>
      <c r="X121" s="13"/>
      <c r="Y121" s="13"/>
      <c r="Z121" s="13"/>
      <c r="AA121" s="13"/>
      <c r="AB121" s="13"/>
      <c r="AC121" s="13"/>
      <c r="AD121" s="13"/>
      <c r="AE121" s="13"/>
      <c r="AF121" s="13"/>
      <c r="AG121" s="14"/>
    </row>
    <row r="122" spans="1:33" ht="13.5" customHeight="1" x14ac:dyDescent="0.35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440"/>
      <c r="X122" s="13"/>
      <c r="Y122" s="13"/>
      <c r="Z122" s="13"/>
      <c r="AA122" s="13"/>
      <c r="AB122" s="13"/>
      <c r="AC122" s="13"/>
      <c r="AD122" s="13"/>
      <c r="AE122" s="13"/>
      <c r="AF122" s="13"/>
      <c r="AG122" s="14"/>
    </row>
    <row r="123" spans="1:33" ht="13.5" customHeight="1" x14ac:dyDescent="0.3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440"/>
      <c r="X123" s="13"/>
      <c r="Y123" s="13"/>
      <c r="Z123" s="13"/>
      <c r="AA123" s="13"/>
      <c r="AB123" s="13"/>
      <c r="AC123" s="13"/>
      <c r="AD123" s="13"/>
      <c r="AE123" s="13"/>
      <c r="AF123" s="13"/>
      <c r="AG123" s="14"/>
    </row>
    <row r="124" spans="1:33" ht="13.5" customHeight="1" x14ac:dyDescent="0.3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440"/>
      <c r="X124" s="13"/>
      <c r="Y124" s="13"/>
      <c r="Z124" s="13"/>
      <c r="AA124" s="13"/>
      <c r="AB124" s="13"/>
      <c r="AC124" s="13"/>
      <c r="AD124" s="13"/>
      <c r="AE124" s="13"/>
      <c r="AF124" s="13"/>
      <c r="AG124" s="14"/>
    </row>
    <row r="125" spans="1:33" ht="13.5" customHeight="1" x14ac:dyDescent="0.35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440"/>
      <c r="X125" s="13"/>
      <c r="Y125" s="13"/>
      <c r="Z125" s="13"/>
      <c r="AA125" s="13"/>
      <c r="AB125" s="13"/>
      <c r="AC125" s="13"/>
      <c r="AD125" s="13"/>
      <c r="AE125" s="13"/>
      <c r="AF125" s="13"/>
      <c r="AG125" s="14"/>
    </row>
    <row r="126" spans="1:33" ht="13.5" customHeight="1" x14ac:dyDescent="0.35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440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</row>
    <row r="127" spans="1:33" ht="13.5" customHeight="1" x14ac:dyDescent="0.3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440"/>
      <c r="X127" s="13"/>
      <c r="Y127" s="13"/>
      <c r="Z127" s="13"/>
      <c r="AA127" s="13"/>
      <c r="AB127" s="13"/>
      <c r="AC127" s="13"/>
      <c r="AD127" s="13"/>
      <c r="AE127" s="13"/>
      <c r="AF127" s="13"/>
      <c r="AG127" s="14"/>
    </row>
    <row r="128" spans="1:33" ht="13.5" customHeight="1" x14ac:dyDescent="0.3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440"/>
      <c r="X128" s="13"/>
      <c r="Y128" s="13"/>
      <c r="Z128" s="13"/>
      <c r="AA128" s="13"/>
      <c r="AB128" s="13"/>
      <c r="AC128" s="13"/>
      <c r="AD128" s="13"/>
      <c r="AE128" s="13"/>
      <c r="AF128" s="13"/>
      <c r="AG128" s="14"/>
    </row>
    <row r="129" spans="1:38" ht="13.5" customHeight="1" x14ac:dyDescent="0.3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440"/>
      <c r="X129" s="13"/>
      <c r="Y129" s="13"/>
      <c r="Z129" s="13"/>
      <c r="AA129" s="13"/>
      <c r="AB129" s="13"/>
      <c r="AC129" s="13"/>
      <c r="AD129" s="13"/>
      <c r="AE129" s="13"/>
      <c r="AF129" s="13"/>
      <c r="AG129" s="14"/>
    </row>
    <row r="130" spans="1:38" ht="13.5" customHeight="1" x14ac:dyDescent="0.3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440"/>
      <c r="X130" s="13"/>
      <c r="Y130" s="13"/>
      <c r="Z130" s="13"/>
      <c r="AA130" s="13"/>
      <c r="AB130" s="13"/>
      <c r="AC130" s="13"/>
      <c r="AD130" s="13"/>
      <c r="AE130" s="13"/>
      <c r="AF130" s="13"/>
      <c r="AG130" s="14"/>
    </row>
    <row r="131" spans="1:38" ht="13.5" customHeight="1" x14ac:dyDescent="0.3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440"/>
      <c r="X131" s="13"/>
      <c r="Y131" s="13"/>
      <c r="Z131" s="13"/>
      <c r="AA131" s="13"/>
      <c r="AB131" s="13"/>
      <c r="AC131" s="13"/>
      <c r="AD131" s="13"/>
      <c r="AE131" s="13"/>
      <c r="AF131" s="13"/>
      <c r="AG131" s="14"/>
    </row>
    <row r="132" spans="1:38" ht="13.5" customHeight="1" x14ac:dyDescent="0.3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440"/>
      <c r="X132" s="13"/>
      <c r="Y132" s="13"/>
      <c r="Z132" s="13"/>
      <c r="AA132" s="13"/>
      <c r="AB132" s="13"/>
      <c r="AC132" s="13"/>
      <c r="AD132" s="13"/>
      <c r="AE132" s="13"/>
      <c r="AF132" s="13"/>
      <c r="AG132" s="14"/>
    </row>
    <row r="133" spans="1:38" ht="13.5" customHeight="1" x14ac:dyDescent="0.3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440"/>
      <c r="X133" s="13"/>
      <c r="Y133" s="13"/>
      <c r="Z133" s="13"/>
      <c r="AA133" s="13"/>
      <c r="AB133" s="13"/>
      <c r="AC133" s="13"/>
      <c r="AD133" s="13"/>
      <c r="AE133" s="13"/>
      <c r="AF133" s="13"/>
      <c r="AG133" s="14"/>
    </row>
    <row r="134" spans="1:38" ht="13.5" customHeight="1" x14ac:dyDescent="0.3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440"/>
      <c r="X134" s="13"/>
      <c r="Y134" s="13"/>
      <c r="Z134" s="13"/>
      <c r="AA134" s="13"/>
      <c r="AB134" s="13"/>
      <c r="AC134" s="13"/>
      <c r="AD134" s="13"/>
      <c r="AE134" s="13"/>
      <c r="AF134" s="13"/>
      <c r="AG134" s="14"/>
    </row>
    <row r="135" spans="1:38" ht="13.5" customHeight="1" x14ac:dyDescent="0.3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440"/>
      <c r="X135" s="13"/>
      <c r="Y135" s="13"/>
      <c r="Z135" s="13"/>
      <c r="AA135" s="13"/>
      <c r="AB135" s="13"/>
      <c r="AC135" s="13"/>
      <c r="AD135" s="13"/>
      <c r="AE135" s="13"/>
      <c r="AF135" s="13"/>
      <c r="AG135" s="14"/>
    </row>
    <row r="136" spans="1:38" ht="13.5" customHeight="1" x14ac:dyDescent="0.3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440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</row>
    <row r="137" spans="1:38" ht="13.5" customHeight="1" x14ac:dyDescent="0.3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440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</row>
    <row r="138" spans="1:38" ht="13.5" customHeight="1" x14ac:dyDescent="0.3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440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</row>
    <row r="139" spans="1:38" ht="13.5" customHeight="1" x14ac:dyDescent="0.3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440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</row>
    <row r="140" spans="1:38" ht="33" customHeight="1" x14ac:dyDescent="0.35">
      <c r="A140" s="687" t="s">
        <v>279</v>
      </c>
      <c r="B140" s="687"/>
      <c r="C140" s="687"/>
      <c r="D140" s="687"/>
      <c r="E140" s="687"/>
      <c r="F140" s="687"/>
      <c r="G140" s="687"/>
      <c r="H140" s="687"/>
      <c r="I140" s="687"/>
      <c r="J140" s="687"/>
      <c r="K140" s="687"/>
      <c r="L140" s="687"/>
      <c r="M140" s="687"/>
      <c r="N140" s="12"/>
      <c r="O140" s="12"/>
      <c r="P140" s="12"/>
      <c r="Q140" s="13"/>
      <c r="R140" s="13"/>
      <c r="S140" s="13"/>
      <c r="T140" s="13"/>
      <c r="U140" s="13"/>
      <c r="V140" s="13"/>
      <c r="W140" s="423"/>
      <c r="X140" s="13"/>
      <c r="Y140" s="13"/>
      <c r="Z140" s="687" t="s">
        <v>281</v>
      </c>
      <c r="AA140" s="687"/>
      <c r="AB140" s="687"/>
      <c r="AC140" s="687"/>
      <c r="AD140" s="687"/>
      <c r="AE140" s="687"/>
      <c r="AF140" s="687"/>
      <c r="AG140" s="687"/>
      <c r="AH140" s="687"/>
      <c r="AI140" s="687"/>
      <c r="AJ140" s="687"/>
      <c r="AK140" s="687"/>
      <c r="AL140" s="687"/>
    </row>
    <row r="141" spans="1:38" ht="28.5" customHeight="1" x14ac:dyDescent="0.35">
      <c r="A141" s="692"/>
      <c r="B141" s="591" t="s">
        <v>116</v>
      </c>
      <c r="C141" s="593"/>
      <c r="D141" s="592"/>
      <c r="E141" s="591" t="s">
        <v>117</v>
      </c>
      <c r="F141" s="593"/>
      <c r="G141" s="592"/>
      <c r="H141" s="702" t="s">
        <v>118</v>
      </c>
      <c r="I141" s="703"/>
      <c r="J141" s="704"/>
      <c r="K141" s="591" t="s">
        <v>120</v>
      </c>
      <c r="L141" s="593"/>
      <c r="M141" s="593"/>
      <c r="N141" s="12"/>
      <c r="O141" s="12"/>
      <c r="P141" s="12"/>
      <c r="Q141" s="4"/>
      <c r="R141" s="4"/>
      <c r="S141" s="588"/>
      <c r="T141" s="588"/>
      <c r="U141" s="588"/>
      <c r="V141" s="13"/>
      <c r="W141" s="423"/>
      <c r="X141" s="13"/>
      <c r="Y141" s="13"/>
      <c r="Z141" s="692"/>
      <c r="AA141" s="585" t="s">
        <v>181</v>
      </c>
      <c r="AB141" s="587"/>
      <c r="AC141" s="586"/>
      <c r="AD141" s="587" t="s">
        <v>165</v>
      </c>
      <c r="AE141" s="587"/>
      <c r="AF141" s="586"/>
      <c r="AG141" s="587" t="s">
        <v>166</v>
      </c>
      <c r="AH141" s="587"/>
      <c r="AI141" s="586"/>
      <c r="AJ141" s="585" t="s">
        <v>228</v>
      </c>
      <c r="AK141" s="587"/>
      <c r="AL141" s="587"/>
    </row>
    <row r="142" spans="1:38" ht="21" customHeight="1" x14ac:dyDescent="0.35">
      <c r="A142" s="693"/>
      <c r="B142" s="705" t="s">
        <v>7</v>
      </c>
      <c r="C142" s="706"/>
      <c r="D142" s="166" t="s">
        <v>6</v>
      </c>
      <c r="E142" s="705" t="s">
        <v>7</v>
      </c>
      <c r="F142" s="706"/>
      <c r="G142" s="166" t="s">
        <v>6</v>
      </c>
      <c r="H142" s="705" t="s">
        <v>7</v>
      </c>
      <c r="I142" s="706"/>
      <c r="J142" s="166" t="s">
        <v>6</v>
      </c>
      <c r="K142" s="705" t="s">
        <v>7</v>
      </c>
      <c r="L142" s="706"/>
      <c r="M142" s="165" t="s">
        <v>6</v>
      </c>
      <c r="P142" s="12"/>
      <c r="Q142" s="66"/>
      <c r="R142" s="66"/>
      <c r="S142" s="590"/>
      <c r="T142" s="590"/>
      <c r="U142" s="66"/>
      <c r="V142" s="13"/>
      <c r="W142" s="423"/>
      <c r="X142" s="13"/>
      <c r="Y142" s="13"/>
      <c r="Z142" s="693"/>
      <c r="AA142" s="694" t="s">
        <v>167</v>
      </c>
      <c r="AB142" s="694"/>
      <c r="AC142" s="70" t="s">
        <v>6</v>
      </c>
      <c r="AD142" s="694" t="s">
        <v>167</v>
      </c>
      <c r="AE142" s="694"/>
      <c r="AF142" s="70" t="s">
        <v>6</v>
      </c>
      <c r="AG142" s="694" t="s">
        <v>167</v>
      </c>
      <c r="AH142" s="694"/>
      <c r="AI142" s="70" t="s">
        <v>6</v>
      </c>
      <c r="AJ142" s="694" t="s">
        <v>167</v>
      </c>
      <c r="AK142" s="694"/>
      <c r="AL142" s="69" t="s">
        <v>6</v>
      </c>
    </row>
    <row r="143" spans="1:38" ht="21" customHeight="1" x14ac:dyDescent="0.35">
      <c r="A143" s="159" t="s">
        <v>8</v>
      </c>
      <c r="B143" s="688">
        <v>481.51547449283527</v>
      </c>
      <c r="C143" s="689"/>
      <c r="D143" s="143">
        <v>0.10319660981940214</v>
      </c>
      <c r="E143" s="690">
        <v>-87.903176911155526</v>
      </c>
      <c r="F143" s="691"/>
      <c r="G143" s="146">
        <v>-0.15437354694022842</v>
      </c>
      <c r="H143" s="707">
        <v>-260.76032246474409</v>
      </c>
      <c r="I143" s="708"/>
      <c r="J143" s="164">
        <v>-0.35129843049381604</v>
      </c>
      <c r="K143" s="688">
        <v>-278.92196266414277</v>
      </c>
      <c r="L143" s="689"/>
      <c r="M143" s="149">
        <v>-0.36679146637879767</v>
      </c>
      <c r="P143" s="12"/>
      <c r="Q143" s="161"/>
      <c r="R143" s="142"/>
      <c r="S143" s="163"/>
      <c r="T143" s="163"/>
      <c r="U143" s="77"/>
      <c r="V143" s="13"/>
      <c r="W143" s="423"/>
      <c r="X143" s="13"/>
      <c r="Y143" s="13"/>
      <c r="Z143" s="159" t="s">
        <v>139</v>
      </c>
      <c r="AA143" s="688">
        <v>481.51547449283527</v>
      </c>
      <c r="AB143" s="689"/>
      <c r="AC143" s="143">
        <v>0.10319660981940214</v>
      </c>
      <c r="AD143" s="690">
        <v>-87.903176911155526</v>
      </c>
      <c r="AE143" s="691"/>
      <c r="AF143" s="146">
        <v>-0.15437354694022842</v>
      </c>
      <c r="AG143" s="707">
        <v>-260.76032246474409</v>
      </c>
      <c r="AH143" s="708"/>
      <c r="AI143" s="164">
        <v>-0.35129843049381604</v>
      </c>
      <c r="AJ143" s="688">
        <v>-278.92196266414277</v>
      </c>
      <c r="AK143" s="689"/>
      <c r="AL143" s="149">
        <v>-0.36679146637879767</v>
      </c>
    </row>
    <row r="144" spans="1:38" ht="21" customHeight="1" x14ac:dyDescent="0.35">
      <c r="A144" s="87" t="s">
        <v>9</v>
      </c>
      <c r="B144" s="630">
        <v>925.61998746656161</v>
      </c>
      <c r="C144" s="631"/>
      <c r="D144" s="82">
        <v>0.19837544118023556</v>
      </c>
      <c r="E144" s="630">
        <v>66.026688795729683</v>
      </c>
      <c r="F144" s="631"/>
      <c r="G144" s="130">
        <v>7.6811544363857953E-2</v>
      </c>
      <c r="H144" s="682">
        <v>150.66528132875874</v>
      </c>
      <c r="I144" s="683"/>
      <c r="J144" s="164">
        <v>0.19441817713404186</v>
      </c>
      <c r="K144" s="630">
        <v>394.93248494421971</v>
      </c>
      <c r="L144" s="631"/>
      <c r="M144" s="150">
        <v>0.74419028725401937</v>
      </c>
      <c r="P144" s="12"/>
      <c r="Q144" s="161"/>
      <c r="R144" s="142"/>
      <c r="S144" s="163"/>
      <c r="T144" s="163"/>
      <c r="U144" s="64"/>
      <c r="V144" s="13"/>
      <c r="W144" s="423"/>
      <c r="X144" s="13"/>
      <c r="Y144" s="13"/>
      <c r="Z144" s="87" t="s">
        <v>147</v>
      </c>
      <c r="AA144" s="630">
        <v>925.61998746656161</v>
      </c>
      <c r="AB144" s="631"/>
      <c r="AC144" s="82">
        <v>0.19837544118023556</v>
      </c>
      <c r="AD144" s="630">
        <v>66.026688795729683</v>
      </c>
      <c r="AE144" s="631"/>
      <c r="AF144" s="130">
        <v>7.6811544363857953E-2</v>
      </c>
      <c r="AG144" s="682">
        <v>150.66528132875874</v>
      </c>
      <c r="AH144" s="683"/>
      <c r="AI144" s="164">
        <v>0.19441817713404186</v>
      </c>
      <c r="AJ144" s="630">
        <v>394.93248494421971</v>
      </c>
      <c r="AK144" s="631"/>
      <c r="AL144" s="150">
        <v>0.74419028725401937</v>
      </c>
    </row>
    <row r="145" spans="1:38" ht="21" customHeight="1" x14ac:dyDescent="0.35">
      <c r="A145" s="87" t="s">
        <v>14</v>
      </c>
      <c r="B145" s="630">
        <v>190.25900000000001</v>
      </c>
      <c r="C145" s="631"/>
      <c r="D145" s="105">
        <v>4.077560291973914E-2</v>
      </c>
      <c r="E145" s="630">
        <v>10.551200000000023</v>
      </c>
      <c r="F145" s="631"/>
      <c r="G145" s="130">
        <v>5.8713088691754178E-2</v>
      </c>
      <c r="H145" s="682">
        <v>70.821606693838589</v>
      </c>
      <c r="I145" s="683"/>
      <c r="J145" s="164">
        <v>0.59296008338273998</v>
      </c>
      <c r="K145" s="630">
        <v>128.68466564245418</v>
      </c>
      <c r="L145" s="631"/>
      <c r="M145" s="149">
        <v>2.0899075399697615</v>
      </c>
      <c r="P145" s="12"/>
      <c r="Q145" s="161"/>
      <c r="R145" s="160"/>
      <c r="S145" s="163"/>
      <c r="T145" s="97"/>
      <c r="U145" s="64"/>
      <c r="V145" s="13"/>
      <c r="W145" s="423"/>
      <c r="X145" s="13"/>
      <c r="Y145" s="13"/>
      <c r="Z145" s="87" t="s">
        <v>146</v>
      </c>
      <c r="AA145" s="630">
        <v>190.25900000000001</v>
      </c>
      <c r="AB145" s="631"/>
      <c r="AC145" s="105">
        <v>4.077560291973914E-2</v>
      </c>
      <c r="AD145" s="630">
        <v>10.551200000000023</v>
      </c>
      <c r="AE145" s="631"/>
      <c r="AF145" s="130">
        <v>5.8713088691754178E-2</v>
      </c>
      <c r="AG145" s="682">
        <v>70.821606693838589</v>
      </c>
      <c r="AH145" s="683"/>
      <c r="AI145" s="164">
        <v>0.59296008338273998</v>
      </c>
      <c r="AJ145" s="630">
        <v>128.68466564245418</v>
      </c>
      <c r="AK145" s="631"/>
      <c r="AL145" s="149">
        <v>2.0899075399697615</v>
      </c>
    </row>
    <row r="146" spans="1:38" ht="21" customHeight="1" x14ac:dyDescent="0.35">
      <c r="A146" s="87" t="s">
        <v>19</v>
      </c>
      <c r="B146" s="630">
        <v>1354.2007303406649</v>
      </c>
      <c r="C146" s="631"/>
      <c r="D146" s="82">
        <v>0.29022727573461277</v>
      </c>
      <c r="E146" s="686">
        <v>-6.8891131229165694</v>
      </c>
      <c r="F146" s="589"/>
      <c r="G146" s="144">
        <v>-5.0614683196708032E-3</v>
      </c>
      <c r="H146" s="682">
        <v>909.39221417357771</v>
      </c>
      <c r="I146" s="683"/>
      <c r="J146" s="164">
        <v>2.0444577410743081</v>
      </c>
      <c r="K146" s="630">
        <v>770.17425756985892</v>
      </c>
      <c r="L146" s="631"/>
      <c r="M146" s="149">
        <v>1.3187317587093426</v>
      </c>
      <c r="P146" s="12"/>
      <c r="Q146" s="161"/>
      <c r="R146" s="142"/>
      <c r="S146" s="163"/>
      <c r="T146" s="97"/>
      <c r="U146" s="64"/>
      <c r="V146" s="13"/>
      <c r="W146" s="423"/>
      <c r="X146" s="13"/>
      <c r="Y146" s="13"/>
      <c r="Z146" s="87" t="s">
        <v>148</v>
      </c>
      <c r="AA146" s="630">
        <v>1354.2007303406649</v>
      </c>
      <c r="AB146" s="631"/>
      <c r="AC146" s="82">
        <v>0.29022727573461277</v>
      </c>
      <c r="AD146" s="686">
        <v>-6.8891131229165694</v>
      </c>
      <c r="AE146" s="589"/>
      <c r="AF146" s="144">
        <v>-5.0614683196708032E-3</v>
      </c>
      <c r="AG146" s="682">
        <v>909.39221417357771</v>
      </c>
      <c r="AH146" s="683"/>
      <c r="AI146" s="164">
        <v>2.0444577410743081</v>
      </c>
      <c r="AJ146" s="630">
        <v>770.17425756985892</v>
      </c>
      <c r="AK146" s="631"/>
      <c r="AL146" s="149">
        <v>1.3187317587093426</v>
      </c>
    </row>
    <row r="147" spans="1:38" ht="21" customHeight="1" x14ac:dyDescent="0.35">
      <c r="A147" s="87" t="s">
        <v>54</v>
      </c>
      <c r="B147" s="630">
        <v>517.72039053568778</v>
      </c>
      <c r="C147" s="631"/>
      <c r="D147" s="82">
        <v>0.11095591308655821</v>
      </c>
      <c r="E147" s="630">
        <v>41.695798826362534</v>
      </c>
      <c r="F147" s="631"/>
      <c r="G147" s="130">
        <v>8.7591690749925011E-2</v>
      </c>
      <c r="H147" s="682">
        <v>137.77749652928782</v>
      </c>
      <c r="I147" s="683"/>
      <c r="J147" s="164">
        <v>0.36262685446346854</v>
      </c>
      <c r="K147" s="630">
        <v>307.16566882902112</v>
      </c>
      <c r="L147" s="631"/>
      <c r="M147" s="149">
        <v>1.458840088406792</v>
      </c>
      <c r="P147" s="12"/>
      <c r="Q147" s="161"/>
      <c r="R147" s="142"/>
      <c r="S147" s="163"/>
      <c r="T147" s="57"/>
      <c r="U147" s="64"/>
      <c r="V147" s="13"/>
      <c r="W147" s="423"/>
      <c r="X147" s="13"/>
      <c r="Y147" s="13"/>
      <c r="Z147" s="87" t="s">
        <v>149</v>
      </c>
      <c r="AA147" s="630">
        <v>517.72039053568778</v>
      </c>
      <c r="AB147" s="631"/>
      <c r="AC147" s="82">
        <v>0.11095591308655821</v>
      </c>
      <c r="AD147" s="630">
        <v>41.695798826362534</v>
      </c>
      <c r="AE147" s="631"/>
      <c r="AF147" s="130">
        <v>8.7591690749925011E-2</v>
      </c>
      <c r="AG147" s="682">
        <v>137.77749652928782</v>
      </c>
      <c r="AH147" s="683"/>
      <c r="AI147" s="164">
        <v>0.36262685446346854</v>
      </c>
      <c r="AJ147" s="630">
        <v>307.16566882902112</v>
      </c>
      <c r="AK147" s="631"/>
      <c r="AL147" s="149">
        <v>1.458840088406792</v>
      </c>
    </row>
    <row r="148" spans="1:38" ht="21" customHeight="1" x14ac:dyDescent="0.35">
      <c r="A148" s="87" t="s">
        <v>3</v>
      </c>
      <c r="B148" s="630">
        <v>596.26381448560176</v>
      </c>
      <c r="C148" s="631"/>
      <c r="D148" s="82">
        <v>0.12778904827037826</v>
      </c>
      <c r="E148" s="630">
        <v>-16.482719806007935</v>
      </c>
      <c r="F148" s="631"/>
      <c r="G148" s="130">
        <v>-2.6899735671395475E-2</v>
      </c>
      <c r="H148" s="684">
        <v>-7.5802428016140766</v>
      </c>
      <c r="I148" s="685"/>
      <c r="J148" s="222">
        <v>-1.2553311919088039E-2</v>
      </c>
      <c r="K148" s="630">
        <v>-97.942034069318424</v>
      </c>
      <c r="L148" s="631"/>
      <c r="M148" s="149">
        <v>-0.14108500277431757</v>
      </c>
      <c r="P148" s="12"/>
      <c r="Q148" s="161"/>
      <c r="R148" s="142"/>
      <c r="S148" s="163"/>
      <c r="T148" s="97"/>
      <c r="U148" s="64"/>
      <c r="V148" s="13"/>
      <c r="W148" s="423"/>
      <c r="X148" s="13"/>
      <c r="Y148" s="13"/>
      <c r="Z148" s="87" t="s">
        <v>133</v>
      </c>
      <c r="AA148" s="630">
        <v>596.26381448560176</v>
      </c>
      <c r="AB148" s="631"/>
      <c r="AC148" s="82">
        <v>0.12778904827037826</v>
      </c>
      <c r="AD148" s="630">
        <v>-16.482719806007935</v>
      </c>
      <c r="AE148" s="631"/>
      <c r="AF148" s="130">
        <v>-2.6899735671395475E-2</v>
      </c>
      <c r="AG148" s="684">
        <v>-7.5802428016140766</v>
      </c>
      <c r="AH148" s="685"/>
      <c r="AI148" s="222">
        <v>-1.2553311919088039E-2</v>
      </c>
      <c r="AJ148" s="630">
        <v>-97.942034069318424</v>
      </c>
      <c r="AK148" s="631"/>
      <c r="AL148" s="149">
        <v>-0.14108500277431757</v>
      </c>
    </row>
    <row r="149" spans="1:38" ht="21" customHeight="1" x14ac:dyDescent="0.35">
      <c r="A149" s="62" t="s">
        <v>1</v>
      </c>
      <c r="B149" s="630">
        <v>233.59868925586372</v>
      </c>
      <c r="C149" s="631"/>
      <c r="D149" s="105">
        <v>5.0064004308172719E-2</v>
      </c>
      <c r="E149" s="686">
        <v>-9.0787770560059187</v>
      </c>
      <c r="F149" s="589"/>
      <c r="G149" s="130">
        <v>-3.7410877878288895E-2</v>
      </c>
      <c r="H149" s="682">
        <v>-75.940242219065766</v>
      </c>
      <c r="I149" s="683"/>
      <c r="J149" s="164">
        <v>-0.24533341204357162</v>
      </c>
      <c r="K149" s="630">
        <v>26.117551916061132</v>
      </c>
      <c r="L149" s="631"/>
      <c r="M149" s="77">
        <v>0.12587916304549207</v>
      </c>
      <c r="P149" s="12"/>
      <c r="Q149" s="161"/>
      <c r="R149" s="160"/>
      <c r="S149" s="163"/>
      <c r="T149" s="163"/>
      <c r="U149" s="77"/>
      <c r="V149" s="13"/>
      <c r="W149" s="423"/>
      <c r="X149" s="13"/>
      <c r="Y149" s="13"/>
      <c r="Z149" s="62" t="s">
        <v>135</v>
      </c>
      <c r="AA149" s="630">
        <v>233.59868925586372</v>
      </c>
      <c r="AB149" s="631"/>
      <c r="AC149" s="105">
        <v>5.0064004308172719E-2</v>
      </c>
      <c r="AD149" s="686">
        <v>-9.0787770560059187</v>
      </c>
      <c r="AE149" s="589"/>
      <c r="AF149" s="130">
        <v>-3.7410877878288895E-2</v>
      </c>
      <c r="AG149" s="682">
        <v>-75.940242219065766</v>
      </c>
      <c r="AH149" s="683"/>
      <c r="AI149" s="164">
        <v>-0.24533341204357162</v>
      </c>
      <c r="AJ149" s="630">
        <v>26.117551916061132</v>
      </c>
      <c r="AK149" s="631"/>
      <c r="AL149" s="77">
        <v>0.12587916304549207</v>
      </c>
    </row>
    <row r="150" spans="1:38" ht="21" customHeight="1" x14ac:dyDescent="0.35">
      <c r="A150" s="63" t="s">
        <v>15</v>
      </c>
      <c r="B150" s="638">
        <v>366.8228153468408</v>
      </c>
      <c r="C150" s="639"/>
      <c r="D150" s="93">
        <v>7.8616104680901161E-2</v>
      </c>
      <c r="E150" s="675">
        <v>36.691376894737914</v>
      </c>
      <c r="F150" s="676"/>
      <c r="G150" s="147">
        <v>0.11114172302636138</v>
      </c>
      <c r="H150" s="677">
        <v>-280.72511556184691</v>
      </c>
      <c r="I150" s="678"/>
      <c r="J150" s="147">
        <v>-0.4335202108790811</v>
      </c>
      <c r="K150" s="638">
        <v>-229.09566773283541</v>
      </c>
      <c r="L150" s="639"/>
      <c r="M150" s="81">
        <v>-0.3844412855746322</v>
      </c>
      <c r="P150" s="12"/>
      <c r="Q150" s="161"/>
      <c r="R150" s="160"/>
      <c r="S150" s="163"/>
      <c r="T150" s="33"/>
      <c r="U150" s="64"/>
      <c r="V150" s="13"/>
      <c r="W150" s="423"/>
      <c r="X150" s="13"/>
      <c r="Y150" s="13"/>
      <c r="Z150" s="63" t="s">
        <v>140</v>
      </c>
      <c r="AA150" s="638">
        <v>366.8228153468408</v>
      </c>
      <c r="AB150" s="639"/>
      <c r="AC150" s="93">
        <v>7.8616104680901161E-2</v>
      </c>
      <c r="AD150" s="675">
        <v>36.691376894737914</v>
      </c>
      <c r="AE150" s="676"/>
      <c r="AF150" s="147">
        <v>0.11114172302636138</v>
      </c>
      <c r="AG150" s="677">
        <v>-280.72511556184691</v>
      </c>
      <c r="AH150" s="678"/>
      <c r="AI150" s="147">
        <v>-0.4335202108790811</v>
      </c>
      <c r="AJ150" s="638">
        <v>-229.09566773283541</v>
      </c>
      <c r="AK150" s="639"/>
      <c r="AL150" s="81">
        <v>-0.3844412855746322</v>
      </c>
    </row>
    <row r="151" spans="1:38" ht="28.5" customHeight="1" x14ac:dyDescent="0.35">
      <c r="A151" s="65" t="s">
        <v>16</v>
      </c>
      <c r="B151" s="679">
        <v>4666.0009019240561</v>
      </c>
      <c r="C151" s="680"/>
      <c r="D151" s="154">
        <v>0.99999999999999989</v>
      </c>
      <c r="E151" s="679">
        <v>34.611277620743749</v>
      </c>
      <c r="F151" s="680"/>
      <c r="G151" s="221">
        <v>7.4731949648805251E-3</v>
      </c>
      <c r="H151" s="679">
        <v>643.65067567819233</v>
      </c>
      <c r="I151" s="680"/>
      <c r="J151" s="171">
        <v>0.16001855618597483</v>
      </c>
      <c r="K151" s="679">
        <v>1021.1149644353191</v>
      </c>
      <c r="L151" s="680"/>
      <c r="M151" s="148">
        <v>0.28015004637946217</v>
      </c>
      <c r="P151" s="12"/>
      <c r="Q151" s="169"/>
      <c r="R151" s="170"/>
      <c r="S151" s="13"/>
      <c r="T151" s="13"/>
      <c r="U151" s="13"/>
      <c r="V151" s="13"/>
      <c r="W151" s="423"/>
      <c r="X151" s="13"/>
      <c r="Y151" s="13"/>
      <c r="Z151" s="46" t="s">
        <v>141</v>
      </c>
      <c r="AA151" s="679">
        <v>4666.0009019240561</v>
      </c>
      <c r="AB151" s="680"/>
      <c r="AC151" s="154">
        <v>0.99999999999999989</v>
      </c>
      <c r="AD151" s="679">
        <v>34.611277620743749</v>
      </c>
      <c r="AE151" s="680"/>
      <c r="AF151" s="221">
        <v>7.4731949648805251E-3</v>
      </c>
      <c r="AG151" s="679">
        <v>643.65067567819233</v>
      </c>
      <c r="AH151" s="680"/>
      <c r="AI151" s="171">
        <v>0.16001855618597483</v>
      </c>
      <c r="AJ151" s="679">
        <v>1021.1149644353191</v>
      </c>
      <c r="AK151" s="680"/>
      <c r="AL151" s="148">
        <v>0.28015004637946217</v>
      </c>
    </row>
    <row r="152" spans="1:38" ht="13.5" customHeight="1" x14ac:dyDescent="0.35">
      <c r="A152" s="10"/>
      <c r="B152" s="162"/>
      <c r="C152" s="162"/>
      <c r="D152" s="11"/>
      <c r="E152" s="11"/>
      <c r="F152" s="11"/>
      <c r="G152" s="167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440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</row>
    <row r="153" spans="1:38" ht="13.5" customHeight="1" x14ac:dyDescent="0.3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440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</row>
    <row r="154" spans="1:38" s="224" customFormat="1" ht="27" customHeight="1" x14ac:dyDescent="0.35">
      <c r="A154" s="224" t="s">
        <v>40</v>
      </c>
      <c r="W154" s="424"/>
      <c r="Z154" s="224" t="s">
        <v>154</v>
      </c>
    </row>
    <row r="155" spans="1:38" ht="13.4" customHeight="1" x14ac:dyDescent="0.35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440"/>
      <c r="X155" s="13"/>
      <c r="Y155" s="13"/>
      <c r="Z155" s="13"/>
      <c r="AA155" s="13"/>
      <c r="AB155" s="13"/>
      <c r="AC155" s="13"/>
      <c r="AD155" s="13"/>
      <c r="AE155" s="13"/>
      <c r="AF155" s="13"/>
      <c r="AG155" s="14"/>
    </row>
    <row r="156" spans="1:38" ht="13.4" customHeight="1" x14ac:dyDescent="0.35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440"/>
      <c r="X156" s="13"/>
      <c r="Y156" s="13"/>
      <c r="Z156" s="13"/>
      <c r="AA156" s="13"/>
      <c r="AB156" s="13"/>
      <c r="AC156" s="13"/>
      <c r="AD156" s="13"/>
      <c r="AE156" s="13"/>
      <c r="AF156" s="13"/>
      <c r="AG156" s="14"/>
    </row>
    <row r="157" spans="1:38" s="15" customFormat="1" ht="20.5" x14ac:dyDescent="0.35">
      <c r="A157" s="340" t="s">
        <v>285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441"/>
      <c r="X157" s="7"/>
      <c r="Y157" s="7"/>
      <c r="Z157" s="340" t="s">
        <v>283</v>
      </c>
      <c r="AA157" s="7"/>
      <c r="AB157" s="7"/>
      <c r="AC157" s="7"/>
      <c r="AD157" s="7"/>
      <c r="AE157" s="7"/>
      <c r="AF157" s="7"/>
      <c r="AG157" s="6"/>
    </row>
    <row r="158" spans="1:38" ht="13.4" customHeight="1" x14ac:dyDescent="0.35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440"/>
      <c r="X158" s="13"/>
      <c r="Y158" s="13"/>
      <c r="Z158" s="13"/>
      <c r="AA158" s="13"/>
      <c r="AB158" s="13"/>
      <c r="AC158" s="13"/>
      <c r="AD158" s="13"/>
      <c r="AE158" s="13"/>
      <c r="AF158" s="13"/>
      <c r="AG158" s="14"/>
    </row>
    <row r="159" spans="1:38" ht="13.5" customHeight="1" x14ac:dyDescent="0.3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440"/>
      <c r="X159" s="13"/>
      <c r="Y159" s="13"/>
      <c r="Z159" s="13"/>
      <c r="AA159" s="13"/>
      <c r="AB159" s="13"/>
      <c r="AC159" s="13"/>
      <c r="AD159" s="13"/>
      <c r="AE159" s="13"/>
      <c r="AF159" s="13"/>
      <c r="AG159" s="14"/>
    </row>
    <row r="160" spans="1:38" ht="13.5" customHeight="1" x14ac:dyDescent="0.3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440"/>
      <c r="X160" s="13"/>
      <c r="Y160" s="13"/>
      <c r="Z160" s="13"/>
      <c r="AA160" s="13"/>
      <c r="AB160" s="13"/>
      <c r="AC160" s="13"/>
      <c r="AD160" s="13"/>
      <c r="AE160" s="13"/>
      <c r="AF160" s="13"/>
      <c r="AG160" s="14"/>
    </row>
    <row r="161" spans="1:33" ht="13.5" customHeight="1" x14ac:dyDescent="0.35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440"/>
      <c r="X161" s="13"/>
      <c r="Y161" s="13"/>
      <c r="Z161" s="13"/>
      <c r="AA161" s="13"/>
      <c r="AB161" s="13"/>
      <c r="AC161" s="13"/>
      <c r="AD161" s="13"/>
      <c r="AE161" s="13"/>
      <c r="AF161" s="13"/>
      <c r="AG161" s="14"/>
    </row>
    <row r="162" spans="1:33" ht="13.5" customHeight="1" x14ac:dyDescent="0.35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440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</row>
    <row r="163" spans="1:33" ht="13.5" customHeight="1" x14ac:dyDescent="0.3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440"/>
      <c r="X163" s="13"/>
      <c r="Y163" s="13"/>
      <c r="Z163" s="13"/>
      <c r="AA163" s="13"/>
      <c r="AB163" s="13"/>
      <c r="AC163" s="13"/>
      <c r="AD163" s="13"/>
      <c r="AE163" s="13"/>
      <c r="AF163" s="13"/>
      <c r="AG163" s="14"/>
    </row>
    <row r="164" spans="1:33" ht="13.5" customHeight="1" x14ac:dyDescent="0.3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440"/>
      <c r="X164" s="13"/>
      <c r="Y164" s="13"/>
      <c r="Z164" s="13"/>
      <c r="AA164" s="13"/>
      <c r="AB164" s="13"/>
      <c r="AC164" s="13"/>
      <c r="AD164" s="13"/>
      <c r="AE164" s="13"/>
      <c r="AF164" s="13"/>
      <c r="AG164" s="14"/>
    </row>
    <row r="165" spans="1:33" ht="13.5" customHeight="1" x14ac:dyDescent="0.35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440"/>
      <c r="X165" s="13"/>
      <c r="Y165" s="13"/>
      <c r="Z165" s="13"/>
      <c r="AA165" s="13"/>
      <c r="AB165" s="13"/>
      <c r="AC165" s="13"/>
      <c r="AD165" s="13"/>
      <c r="AE165" s="13"/>
      <c r="AF165" s="13"/>
      <c r="AG165" s="14"/>
    </row>
    <row r="166" spans="1:33" ht="13.5" customHeight="1" x14ac:dyDescent="0.35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440"/>
      <c r="X166" s="13"/>
      <c r="Y166" s="13"/>
      <c r="Z166" s="13"/>
      <c r="AA166" s="13"/>
      <c r="AB166" s="13"/>
      <c r="AC166" s="13"/>
      <c r="AD166" s="13"/>
      <c r="AE166" s="13"/>
      <c r="AF166" s="13"/>
      <c r="AG166" s="14"/>
    </row>
    <row r="167" spans="1:33" ht="13.5" customHeight="1" x14ac:dyDescent="0.35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440"/>
      <c r="X167" s="13"/>
      <c r="Y167" s="13"/>
      <c r="Z167" s="13"/>
      <c r="AA167" s="13"/>
      <c r="AB167" s="13"/>
      <c r="AC167" s="13"/>
      <c r="AD167" s="13"/>
      <c r="AE167" s="13"/>
      <c r="AF167" s="13"/>
      <c r="AG167" s="14"/>
    </row>
    <row r="168" spans="1:33" ht="13.5" customHeight="1" x14ac:dyDescent="0.35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440"/>
      <c r="X168" s="13"/>
      <c r="Y168" s="13"/>
      <c r="Z168" s="13"/>
      <c r="AA168" s="13"/>
      <c r="AB168" s="13"/>
      <c r="AC168" s="13"/>
      <c r="AD168" s="13"/>
      <c r="AE168" s="13"/>
      <c r="AF168" s="13"/>
      <c r="AG168" s="14"/>
    </row>
    <row r="169" spans="1:33" ht="13.5" customHeight="1" x14ac:dyDescent="0.35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440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</row>
    <row r="170" spans="1:33" ht="13.5" customHeight="1" x14ac:dyDescent="0.35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440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</row>
    <row r="171" spans="1:33" ht="13.5" customHeight="1" x14ac:dyDescent="0.35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440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</row>
    <row r="172" spans="1:33" ht="13.5" customHeight="1" x14ac:dyDescent="0.35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440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</row>
    <row r="173" spans="1:33" ht="13.5" customHeight="1" x14ac:dyDescent="0.35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440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</row>
    <row r="174" spans="1:33" ht="13.5" customHeight="1" x14ac:dyDescent="0.35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440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</row>
    <row r="175" spans="1:33" ht="13.5" customHeight="1" x14ac:dyDescent="0.35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440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</row>
    <row r="176" spans="1:33" ht="13.5" customHeight="1" x14ac:dyDescent="0.35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440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</row>
    <row r="177" spans="1:51" ht="13.5" customHeight="1" x14ac:dyDescent="0.35">
      <c r="A177" s="1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440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</row>
    <row r="178" spans="1:51" ht="13.5" customHeight="1" x14ac:dyDescent="0.35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440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</row>
    <row r="179" spans="1:51" ht="13.5" customHeight="1" x14ac:dyDescent="0.35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440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</row>
    <row r="180" spans="1:51" ht="13.5" customHeight="1" x14ac:dyDescent="0.35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440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</row>
    <row r="181" spans="1:51" ht="13.5" customHeight="1" x14ac:dyDescent="0.35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440"/>
      <c r="X181" s="13"/>
      <c r="Y181" s="13"/>
      <c r="AA181" s="13"/>
      <c r="AB181" s="13"/>
      <c r="AC181" s="13"/>
      <c r="AD181" s="13"/>
      <c r="AE181" s="13"/>
      <c r="AF181" s="13"/>
      <c r="AG181" s="14"/>
    </row>
    <row r="182" spans="1:51" ht="13.5" customHeight="1" x14ac:dyDescent="0.35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440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</row>
    <row r="183" spans="1:51" ht="13.5" customHeight="1" x14ac:dyDescent="0.35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440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</row>
    <row r="184" spans="1:51" ht="13.5" customHeight="1" x14ac:dyDescent="0.35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440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</row>
    <row r="185" spans="1:51" ht="13.5" customHeight="1" x14ac:dyDescent="0.35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440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</row>
    <row r="186" spans="1:51" ht="13.5" customHeight="1" x14ac:dyDescent="0.35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440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</row>
    <row r="187" spans="1:51" s="315" customFormat="1" ht="82.5" customHeight="1" x14ac:dyDescent="0.35">
      <c r="A187" s="315" t="s">
        <v>125</v>
      </c>
      <c r="B187" s="316"/>
      <c r="W187" s="442"/>
      <c r="Z187" s="315" t="s">
        <v>288</v>
      </c>
      <c r="AV187" s="316"/>
      <c r="AW187" s="316"/>
      <c r="AX187" s="316"/>
      <c r="AY187" s="316"/>
    </row>
    <row r="188" spans="1:51" x14ac:dyDescent="0.35">
      <c r="W188" s="420"/>
    </row>
    <row r="189" spans="1:51" ht="14.5" customHeight="1" x14ac:dyDescent="0.35">
      <c r="W189" s="420"/>
    </row>
    <row r="190" spans="1:51" ht="33.75" customHeight="1" x14ac:dyDescent="0.35">
      <c r="A190" s="681" t="s">
        <v>119</v>
      </c>
      <c r="B190" s="681"/>
      <c r="C190" s="681"/>
      <c r="D190" s="681"/>
      <c r="E190" s="681"/>
      <c r="F190" s="681"/>
      <c r="G190" s="681"/>
      <c r="H190" s="681"/>
      <c r="I190" s="681"/>
      <c r="J190" s="681"/>
      <c r="K190" s="681"/>
      <c r="L190" s="681"/>
      <c r="M190" s="681"/>
      <c r="W190" s="420"/>
      <c r="Z190" s="681" t="s">
        <v>164</v>
      </c>
      <c r="AA190" s="681"/>
      <c r="AB190" s="681"/>
      <c r="AC190" s="681"/>
      <c r="AD190" s="681"/>
      <c r="AE190" s="681"/>
      <c r="AF190" s="681"/>
      <c r="AG190" s="681"/>
      <c r="AH190" s="681"/>
      <c r="AI190" s="681"/>
      <c r="AJ190" s="681"/>
      <c r="AK190" s="681"/>
      <c r="AL190" s="681"/>
    </row>
    <row r="191" spans="1:51" ht="29.15" customHeight="1" x14ac:dyDescent="0.35">
      <c r="A191" s="317"/>
      <c r="B191" s="579" t="s">
        <v>116</v>
      </c>
      <c r="C191" s="580"/>
      <c r="D191" s="578"/>
      <c r="E191" s="579" t="s">
        <v>117</v>
      </c>
      <c r="F191" s="580"/>
      <c r="G191" s="578"/>
      <c r="H191" s="579" t="s">
        <v>118</v>
      </c>
      <c r="I191" s="580"/>
      <c r="J191" s="578"/>
      <c r="K191" s="579" t="s">
        <v>120</v>
      </c>
      <c r="L191" s="580"/>
      <c r="M191" s="580"/>
      <c r="W191" s="420"/>
      <c r="Z191" s="317"/>
      <c r="AA191" s="579" t="s">
        <v>181</v>
      </c>
      <c r="AB191" s="580"/>
      <c r="AC191" s="578"/>
      <c r="AD191" s="579" t="s">
        <v>165</v>
      </c>
      <c r="AE191" s="580"/>
      <c r="AF191" s="578"/>
      <c r="AG191" s="579" t="s">
        <v>166</v>
      </c>
      <c r="AH191" s="580"/>
      <c r="AI191" s="578"/>
      <c r="AJ191" s="579" t="s">
        <v>228</v>
      </c>
      <c r="AK191" s="580"/>
      <c r="AL191" s="578"/>
    </row>
    <row r="192" spans="1:51" s="42" customFormat="1" ht="25.5" customHeight="1" x14ac:dyDescent="0.35">
      <c r="A192" s="317"/>
      <c r="B192" s="673" t="s">
        <v>7</v>
      </c>
      <c r="C192" s="674"/>
      <c r="D192" s="319" t="s">
        <v>6</v>
      </c>
      <c r="E192" s="673" t="s">
        <v>7</v>
      </c>
      <c r="F192" s="674"/>
      <c r="G192" s="319" t="s">
        <v>6</v>
      </c>
      <c r="H192" s="673" t="s">
        <v>7</v>
      </c>
      <c r="I192" s="674"/>
      <c r="J192" s="319" t="s">
        <v>6</v>
      </c>
      <c r="K192" s="673" t="s">
        <v>7</v>
      </c>
      <c r="L192" s="674"/>
      <c r="M192" s="318" t="s">
        <v>6</v>
      </c>
      <c r="W192" s="443"/>
      <c r="Z192" s="317"/>
      <c r="AA192" s="673" t="s">
        <v>167</v>
      </c>
      <c r="AB192" s="674"/>
      <c r="AC192" s="318" t="s">
        <v>6</v>
      </c>
      <c r="AD192" s="673" t="s">
        <v>167</v>
      </c>
      <c r="AE192" s="674"/>
      <c r="AF192" s="318" t="s">
        <v>6</v>
      </c>
      <c r="AG192" s="673" t="s">
        <v>167</v>
      </c>
      <c r="AH192" s="674"/>
      <c r="AI192" s="318" t="s">
        <v>6</v>
      </c>
      <c r="AJ192" s="673" t="s">
        <v>167</v>
      </c>
      <c r="AK192" s="674"/>
      <c r="AL192" s="318" t="s">
        <v>6</v>
      </c>
    </row>
    <row r="193" spans="1:38" ht="21" customHeight="1" x14ac:dyDescent="0.35">
      <c r="A193" s="44" t="s">
        <v>8</v>
      </c>
      <c r="B193" s="630">
        <v>481.51547449283527</v>
      </c>
      <c r="C193" s="631"/>
      <c r="D193" s="43">
        <v>0.26466458085218791</v>
      </c>
      <c r="E193" s="669">
        <v>-87.903176911155526</v>
      </c>
      <c r="F193" s="670"/>
      <c r="G193" s="43">
        <v>-0.15437354694022842</v>
      </c>
      <c r="H193" s="599">
        <v>-260.76032246474409</v>
      </c>
      <c r="I193" s="552"/>
      <c r="J193" s="43">
        <v>-0.35129843049381604</v>
      </c>
      <c r="K193" s="599">
        <v>-278.92196266414277</v>
      </c>
      <c r="L193" s="552"/>
      <c r="M193" s="8">
        <v>-0.36679146637879767</v>
      </c>
      <c r="N193" s="696"/>
      <c r="O193" s="696"/>
      <c r="P193" s="8"/>
      <c r="Q193" s="696"/>
      <c r="R193" s="696"/>
      <c r="S193" s="8"/>
      <c r="T193" s="696"/>
      <c r="U193" s="696"/>
      <c r="V193" s="8"/>
      <c r="W193" s="443"/>
      <c r="X193" s="341"/>
      <c r="Z193" s="44" t="s">
        <v>139</v>
      </c>
      <c r="AA193" s="630">
        <v>481.51547449283527</v>
      </c>
      <c r="AB193" s="631"/>
      <c r="AC193" s="43">
        <v>0.26466458085218791</v>
      </c>
      <c r="AD193" s="669">
        <v>-87.903176911155526</v>
      </c>
      <c r="AE193" s="670"/>
      <c r="AF193" s="43">
        <v>-0.15437354694022842</v>
      </c>
      <c r="AG193" s="599">
        <v>-260.76032246474409</v>
      </c>
      <c r="AH193" s="552"/>
      <c r="AI193" s="43">
        <v>-0.35129843049381604</v>
      </c>
      <c r="AJ193" s="599">
        <v>-278.92196266414277</v>
      </c>
      <c r="AK193" s="552"/>
      <c r="AL193" s="8">
        <v>-0.36679146637879767</v>
      </c>
    </row>
    <row r="194" spans="1:38" ht="21" customHeight="1" x14ac:dyDescent="0.35">
      <c r="A194" s="44" t="s">
        <v>9</v>
      </c>
      <c r="B194" s="599">
        <v>925.61998746656161</v>
      </c>
      <c r="C194" s="552"/>
      <c r="D194" s="43">
        <v>0.50876625775998841</v>
      </c>
      <c r="E194" s="669">
        <v>66.026688795729683</v>
      </c>
      <c r="F194" s="670"/>
      <c r="G194" s="52">
        <v>7.6811544363857953E-2</v>
      </c>
      <c r="H194" s="599">
        <v>150.66528132875874</v>
      </c>
      <c r="I194" s="552"/>
      <c r="J194" s="43">
        <v>0.19441817713404186</v>
      </c>
      <c r="K194" s="599">
        <v>394.93248494421971</v>
      </c>
      <c r="L194" s="552"/>
      <c r="M194" s="8">
        <v>0.74419028725401937</v>
      </c>
      <c r="N194" s="696"/>
      <c r="O194" s="696"/>
      <c r="P194" s="8"/>
      <c r="Q194" s="696"/>
      <c r="R194" s="696"/>
      <c r="S194" s="8"/>
      <c r="T194" s="696"/>
      <c r="U194" s="696"/>
      <c r="V194" s="8"/>
      <c r="W194" s="443"/>
      <c r="X194" s="341"/>
      <c r="Z194" s="44" t="s">
        <v>147</v>
      </c>
      <c r="AA194" s="599">
        <v>925.61998746656161</v>
      </c>
      <c r="AB194" s="552"/>
      <c r="AC194" s="43">
        <v>0.50876625775998841</v>
      </c>
      <c r="AD194" s="669">
        <v>66.026688795729683</v>
      </c>
      <c r="AE194" s="670"/>
      <c r="AF194" s="52">
        <v>7.6811544363857953E-2</v>
      </c>
      <c r="AG194" s="599">
        <v>150.66528132875874</v>
      </c>
      <c r="AH194" s="552"/>
      <c r="AI194" s="43">
        <v>0.19441817713404186</v>
      </c>
      <c r="AJ194" s="599">
        <v>394.93248494421971</v>
      </c>
      <c r="AK194" s="552"/>
      <c r="AL194" s="8">
        <v>0.74419028725401937</v>
      </c>
    </row>
    <row r="195" spans="1:38" ht="21" customHeight="1" x14ac:dyDescent="0.35">
      <c r="A195" s="44" t="s">
        <v>10</v>
      </c>
      <c r="B195" s="599">
        <v>24.268683868533337</v>
      </c>
      <c r="C195" s="552"/>
      <c r="D195" s="52">
        <v>1.3339261943065969E-2</v>
      </c>
      <c r="E195" s="671">
        <v>3.3753872181333371</v>
      </c>
      <c r="F195" s="672"/>
      <c r="G195" s="43">
        <v>0.16155359657274171</v>
      </c>
      <c r="H195" s="608">
        <v>-1.9367578431999952</v>
      </c>
      <c r="I195" s="609"/>
      <c r="J195" s="52">
        <v>-7.3906704741131035E-2</v>
      </c>
      <c r="K195" s="608">
        <v>-9.3240053909333298</v>
      </c>
      <c r="L195" s="609"/>
      <c r="M195" s="8">
        <v>-0.27756055250342171</v>
      </c>
      <c r="N195" s="696"/>
      <c r="O195" s="696"/>
      <c r="P195" s="8"/>
      <c r="Q195" s="696"/>
      <c r="R195" s="696"/>
      <c r="S195" s="8"/>
      <c r="T195" s="696"/>
      <c r="U195" s="696"/>
      <c r="V195" s="8"/>
      <c r="W195" s="443"/>
      <c r="X195" s="341"/>
      <c r="Z195" s="44" t="s">
        <v>142</v>
      </c>
      <c r="AA195" s="599">
        <v>24.268683868533337</v>
      </c>
      <c r="AB195" s="552"/>
      <c r="AC195" s="52">
        <v>1.3339261943065969E-2</v>
      </c>
      <c r="AD195" s="671">
        <v>3.3753872181333371</v>
      </c>
      <c r="AE195" s="672"/>
      <c r="AF195" s="43">
        <v>0.16155359657274171</v>
      </c>
      <c r="AG195" s="608">
        <v>-1.9367578431999952</v>
      </c>
      <c r="AH195" s="609"/>
      <c r="AI195" s="52">
        <v>-7.3906704741131035E-2</v>
      </c>
      <c r="AJ195" s="608">
        <v>-9.3240053909333298</v>
      </c>
      <c r="AK195" s="609"/>
      <c r="AL195" s="8">
        <v>-0.27756055250342171</v>
      </c>
    </row>
    <row r="196" spans="1:38" ht="21" customHeight="1" x14ac:dyDescent="0.35">
      <c r="A196" s="44" t="s">
        <v>11</v>
      </c>
      <c r="B196" s="599">
        <v>24.594817204517007</v>
      </c>
      <c r="C196" s="552"/>
      <c r="D196" s="52">
        <v>1.3518520860468276E-2</v>
      </c>
      <c r="E196" s="671">
        <v>7.0636671109435127</v>
      </c>
      <c r="F196" s="672"/>
      <c r="G196" s="43">
        <v>0.40292091923466478</v>
      </c>
      <c r="H196" s="608">
        <v>1.9919682434115025</v>
      </c>
      <c r="I196" s="609"/>
      <c r="J196" s="52">
        <v>8.8129078190065213E-2</v>
      </c>
      <c r="K196" s="608">
        <v>-8.3111902621527136</v>
      </c>
      <c r="L196" s="609"/>
      <c r="M196" s="8">
        <v>-0.25257364542237659</v>
      </c>
      <c r="N196" s="696"/>
      <c r="O196" s="696"/>
      <c r="P196" s="8"/>
      <c r="Q196" s="696"/>
      <c r="R196" s="696"/>
      <c r="S196" s="8"/>
      <c r="T196" s="696"/>
      <c r="U196" s="696"/>
      <c r="V196" s="8"/>
      <c r="W196" s="443"/>
      <c r="X196" s="341"/>
      <c r="Z196" s="44" t="s">
        <v>143</v>
      </c>
      <c r="AA196" s="599">
        <v>24.594817204517007</v>
      </c>
      <c r="AB196" s="552"/>
      <c r="AC196" s="52">
        <v>1.3518520860468276E-2</v>
      </c>
      <c r="AD196" s="671">
        <v>7.0636671109435127</v>
      </c>
      <c r="AE196" s="672"/>
      <c r="AF196" s="43">
        <v>0.40292091923466478</v>
      </c>
      <c r="AG196" s="608">
        <v>1.9919682434115025</v>
      </c>
      <c r="AH196" s="609"/>
      <c r="AI196" s="52">
        <v>8.8129078190065213E-2</v>
      </c>
      <c r="AJ196" s="608">
        <v>-8.3111902621527136</v>
      </c>
      <c r="AK196" s="609"/>
      <c r="AL196" s="8">
        <v>-0.25257364542237659</v>
      </c>
    </row>
    <row r="197" spans="1:38" ht="21" customHeight="1" x14ac:dyDescent="0.35">
      <c r="A197" s="44" t="s">
        <v>12</v>
      </c>
      <c r="B197" s="599">
        <v>59.411699755651256</v>
      </c>
      <c r="C197" s="552"/>
      <c r="D197" s="52">
        <v>3.2655591453436127E-2</v>
      </c>
      <c r="E197" s="667">
        <v>-0.88027227874552949</v>
      </c>
      <c r="F197" s="668"/>
      <c r="G197" s="52">
        <v>-1.4600157351684073E-2</v>
      </c>
      <c r="H197" s="599">
        <v>-177.48084386184402</v>
      </c>
      <c r="I197" s="552"/>
      <c r="J197" s="43">
        <v>-0.74920401103218381</v>
      </c>
      <c r="K197" s="599">
        <v>-73.287862050809139</v>
      </c>
      <c r="L197" s="552"/>
      <c r="M197" s="8">
        <v>-0.55228413005385801</v>
      </c>
      <c r="N197" s="696"/>
      <c r="O197" s="696"/>
      <c r="P197" s="8"/>
      <c r="Q197" s="696"/>
      <c r="R197" s="696"/>
      <c r="S197" s="8"/>
      <c r="T197" s="696"/>
      <c r="U197" s="696"/>
      <c r="V197" s="8"/>
      <c r="W197" s="443"/>
      <c r="X197" s="341"/>
      <c r="Z197" s="44" t="s">
        <v>196</v>
      </c>
      <c r="AA197" s="599">
        <v>59.411699755651256</v>
      </c>
      <c r="AB197" s="552"/>
      <c r="AC197" s="52">
        <v>3.2655591453436127E-2</v>
      </c>
      <c r="AD197" s="667">
        <v>-0.88027227874552949</v>
      </c>
      <c r="AE197" s="668"/>
      <c r="AF197" s="52">
        <v>-1.4600157351684073E-2</v>
      </c>
      <c r="AG197" s="599">
        <v>-177.48084386184402</v>
      </c>
      <c r="AH197" s="552"/>
      <c r="AI197" s="43">
        <v>-0.74920401103218381</v>
      </c>
      <c r="AJ197" s="599">
        <v>-73.287862050809139</v>
      </c>
      <c r="AK197" s="552"/>
      <c r="AL197" s="8">
        <v>-0.55228413005385801</v>
      </c>
    </row>
    <row r="198" spans="1:38" ht="21" customHeight="1" x14ac:dyDescent="0.35">
      <c r="A198" s="44" t="s">
        <v>13</v>
      </c>
      <c r="B198" s="599">
        <v>94.808083727226176</v>
      </c>
      <c r="C198" s="552"/>
      <c r="D198" s="52">
        <v>5.2111184521108918E-2</v>
      </c>
      <c r="E198" s="669">
        <v>51.46996793342899</v>
      </c>
      <c r="F198" s="670"/>
      <c r="G198" s="43">
        <v>1.1876374177946074</v>
      </c>
      <c r="H198" s="599">
        <v>-90.352982459363602</v>
      </c>
      <c r="I198" s="552"/>
      <c r="J198" s="43">
        <v>-0.48796965971406459</v>
      </c>
      <c r="K198" s="599">
        <v>-143.49391274666038</v>
      </c>
      <c r="L198" s="552"/>
      <c r="M198" s="8">
        <v>-0.60215153406146404</v>
      </c>
      <c r="N198" s="696"/>
      <c r="O198" s="696"/>
      <c r="P198" s="8"/>
      <c r="Q198" s="696"/>
      <c r="R198" s="696"/>
      <c r="S198" s="8"/>
      <c r="T198" s="696"/>
      <c r="U198" s="696"/>
      <c r="V198" s="8"/>
      <c r="W198" s="443"/>
      <c r="X198" s="341"/>
      <c r="Z198" s="44" t="s">
        <v>145</v>
      </c>
      <c r="AA198" s="599">
        <v>94.808083727226176</v>
      </c>
      <c r="AB198" s="552"/>
      <c r="AC198" s="52">
        <v>5.2111184521108918E-2</v>
      </c>
      <c r="AD198" s="669">
        <v>51.46996793342899</v>
      </c>
      <c r="AE198" s="670"/>
      <c r="AF198" s="43">
        <v>1.1876374177946074</v>
      </c>
      <c r="AG198" s="599">
        <v>-90.352982459363602</v>
      </c>
      <c r="AH198" s="552"/>
      <c r="AI198" s="43">
        <v>-0.48796965971406459</v>
      </c>
      <c r="AJ198" s="599">
        <v>-143.49391274666038</v>
      </c>
      <c r="AK198" s="552"/>
      <c r="AL198" s="8">
        <v>-0.60215153406146404</v>
      </c>
    </row>
    <row r="199" spans="1:38" ht="21" customHeight="1" x14ac:dyDescent="0.35">
      <c r="A199" s="44" t="s">
        <v>14</v>
      </c>
      <c r="B199" s="599">
        <v>190.25900000000001</v>
      </c>
      <c r="C199" s="552"/>
      <c r="D199" s="43">
        <v>0.10457570141726708</v>
      </c>
      <c r="E199" s="669">
        <v>10.551200000000023</v>
      </c>
      <c r="F199" s="670"/>
      <c r="G199" s="52">
        <v>5.8713088691754178E-2</v>
      </c>
      <c r="H199" s="599">
        <v>70.821606693838589</v>
      </c>
      <c r="I199" s="552"/>
      <c r="J199" s="43">
        <v>0.59296008338273998</v>
      </c>
      <c r="K199" s="599">
        <v>128.68466564245418</v>
      </c>
      <c r="L199" s="552"/>
      <c r="M199" s="8">
        <v>2.0899075399697615</v>
      </c>
      <c r="N199" s="696"/>
      <c r="O199" s="696"/>
      <c r="P199" s="8"/>
      <c r="Q199" s="696"/>
      <c r="R199" s="696"/>
      <c r="S199" s="8"/>
      <c r="T199" s="696"/>
      <c r="U199" s="696"/>
      <c r="V199" s="8"/>
      <c r="W199" s="443"/>
      <c r="X199" s="341"/>
      <c r="Z199" s="44" t="s">
        <v>146</v>
      </c>
      <c r="AA199" s="599">
        <v>190.25900000000001</v>
      </c>
      <c r="AB199" s="552"/>
      <c r="AC199" s="43">
        <v>0.10457570141726708</v>
      </c>
      <c r="AD199" s="669">
        <v>10.551200000000023</v>
      </c>
      <c r="AE199" s="670"/>
      <c r="AF199" s="52">
        <v>5.8713088691754178E-2</v>
      </c>
      <c r="AG199" s="599">
        <v>70.821606693838589</v>
      </c>
      <c r="AH199" s="552"/>
      <c r="AI199" s="43">
        <v>0.59296008338273998</v>
      </c>
      <c r="AJ199" s="599">
        <v>128.68466564245418</v>
      </c>
      <c r="AK199" s="552"/>
      <c r="AL199" s="8">
        <v>2.0899075399697615</v>
      </c>
    </row>
    <row r="200" spans="1:38" ht="21" customHeight="1" x14ac:dyDescent="0.35">
      <c r="A200" s="67" t="s">
        <v>15</v>
      </c>
      <c r="B200" s="600">
        <v>18.864580827509599</v>
      </c>
      <c r="C200" s="601"/>
      <c r="D200" s="112">
        <v>1.0368901192477332E-2</v>
      </c>
      <c r="E200" s="665">
        <v>5.5946132569838483</v>
      </c>
      <c r="F200" s="666"/>
      <c r="G200" s="108">
        <v>0.42159961787775435</v>
      </c>
      <c r="H200" s="600">
        <v>-32.079808281230271</v>
      </c>
      <c r="I200" s="601"/>
      <c r="J200" s="108">
        <v>-0.62970248230391979</v>
      </c>
      <c r="K200" s="600">
        <v>-31.471188287624273</v>
      </c>
      <c r="L200" s="601"/>
      <c r="M200" s="106">
        <v>-0.62522513991272644</v>
      </c>
      <c r="N200" s="696"/>
      <c r="O200" s="696"/>
      <c r="P200" s="8"/>
      <c r="Q200" s="696"/>
      <c r="R200" s="696"/>
      <c r="S200" s="8"/>
      <c r="T200" s="696"/>
      <c r="U200" s="696"/>
      <c r="V200" s="8"/>
      <c r="W200" s="443"/>
      <c r="X200" s="341"/>
      <c r="Z200" s="67" t="s">
        <v>140</v>
      </c>
      <c r="AA200" s="600">
        <v>18.864580827509599</v>
      </c>
      <c r="AB200" s="601"/>
      <c r="AC200" s="112">
        <v>1.0368901192477332E-2</v>
      </c>
      <c r="AD200" s="665">
        <v>5.5946132569838483</v>
      </c>
      <c r="AE200" s="666"/>
      <c r="AF200" s="108">
        <v>0.42159961787775435</v>
      </c>
      <c r="AG200" s="600">
        <v>-32.079808281230271</v>
      </c>
      <c r="AH200" s="601"/>
      <c r="AI200" s="108">
        <v>-0.62970248230391979</v>
      </c>
      <c r="AJ200" s="600">
        <v>-31.471188287624273</v>
      </c>
      <c r="AK200" s="601"/>
      <c r="AL200" s="106">
        <v>-0.62522513991272644</v>
      </c>
    </row>
    <row r="201" spans="1:38" s="15" customFormat="1" ht="30" customHeight="1" x14ac:dyDescent="0.35">
      <c r="A201" s="46" t="s">
        <v>16</v>
      </c>
      <c r="B201" s="602">
        <v>1819.3423273428343</v>
      </c>
      <c r="C201" s="603"/>
      <c r="D201" s="47">
        <v>1</v>
      </c>
      <c r="E201" s="602">
        <v>55.298075125318292</v>
      </c>
      <c r="F201" s="603"/>
      <c r="G201" s="53">
        <v>3.1347328762192372E-2</v>
      </c>
      <c r="H201" s="602">
        <v>-339.1318586443731</v>
      </c>
      <c r="I201" s="603"/>
      <c r="J201" s="47">
        <v>-0.15711647646565041</v>
      </c>
      <c r="K201" s="602">
        <v>-21.192970815648778</v>
      </c>
      <c r="L201" s="603"/>
      <c r="M201" s="54">
        <v>-1.1514569069581593E-2</v>
      </c>
      <c r="N201" s="696"/>
      <c r="O201" s="696"/>
      <c r="P201" s="8"/>
      <c r="Q201" s="695"/>
      <c r="R201" s="695"/>
      <c r="S201" s="11"/>
      <c r="T201" s="695"/>
      <c r="U201" s="695"/>
      <c r="V201" s="11"/>
      <c r="W201" s="443"/>
      <c r="X201" s="456"/>
      <c r="Z201" s="46" t="s">
        <v>141</v>
      </c>
      <c r="AA201" s="602">
        <v>1819.3423273428343</v>
      </c>
      <c r="AB201" s="603"/>
      <c r="AC201" s="47">
        <v>1</v>
      </c>
      <c r="AD201" s="602">
        <v>55.298075125318292</v>
      </c>
      <c r="AE201" s="603"/>
      <c r="AF201" s="53">
        <v>3.1347328762192372E-2</v>
      </c>
      <c r="AG201" s="602">
        <v>-339.1318586443731</v>
      </c>
      <c r="AH201" s="603"/>
      <c r="AI201" s="47">
        <v>-0.15711647646565041</v>
      </c>
      <c r="AJ201" s="602">
        <v>-21.192970815648778</v>
      </c>
      <c r="AK201" s="603"/>
      <c r="AL201" s="54">
        <v>-1.1514569069581593E-2</v>
      </c>
    </row>
    <row r="202" spans="1:38" s="15" customFormat="1" x14ac:dyDescent="0.35">
      <c r="A202" s="39"/>
      <c r="W202" s="443"/>
    </row>
    <row r="203" spans="1:38" ht="13.5" customHeight="1" x14ac:dyDescent="0.35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443"/>
      <c r="X203" s="13"/>
      <c r="Y203" s="13"/>
      <c r="Z203" s="13"/>
      <c r="AA203" s="13"/>
      <c r="AB203" s="13"/>
      <c r="AC203" s="13"/>
      <c r="AD203" s="13"/>
      <c r="AE203" s="13"/>
      <c r="AF203" s="13"/>
      <c r="AG203" s="14"/>
    </row>
    <row r="204" spans="1:38" ht="13.5" customHeight="1" x14ac:dyDescent="0.35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443"/>
      <c r="X204" s="13"/>
      <c r="Y204" s="13"/>
      <c r="Z204" s="13"/>
      <c r="AA204" s="13"/>
      <c r="AB204" s="13"/>
      <c r="AC204" s="13"/>
      <c r="AD204" s="13"/>
      <c r="AE204" s="13"/>
      <c r="AF204" s="13"/>
      <c r="AG204" s="14"/>
    </row>
    <row r="205" spans="1:38" ht="13.5" customHeight="1" x14ac:dyDescent="0.35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44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</row>
    <row r="206" spans="1:38" ht="13.5" customHeight="1" x14ac:dyDescent="0.35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440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</row>
    <row r="207" spans="1:38" ht="13.5" customHeight="1" x14ac:dyDescent="0.35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440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</row>
    <row r="208" spans="1:38" ht="13.5" customHeight="1" x14ac:dyDescent="0.35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440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</row>
    <row r="209" spans="1:33" ht="13.5" customHeight="1" x14ac:dyDescent="0.35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440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</row>
    <row r="210" spans="1:33" ht="13.5" customHeight="1" x14ac:dyDescent="0.35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440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</row>
    <row r="211" spans="1:33" ht="13.5" customHeight="1" x14ac:dyDescent="0.35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440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</row>
    <row r="212" spans="1:33" ht="13.5" customHeight="1" x14ac:dyDescent="0.35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440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</row>
    <row r="213" spans="1:33" ht="13.5" customHeight="1" x14ac:dyDescent="0.35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440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</row>
    <row r="214" spans="1:33" ht="13.5" customHeight="1" x14ac:dyDescent="0.35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440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</row>
    <row r="215" spans="1:33" ht="13.5" customHeight="1" x14ac:dyDescent="0.35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440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</row>
    <row r="216" spans="1:33" ht="13.5" customHeight="1" x14ac:dyDescent="0.35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440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</row>
    <row r="217" spans="1:33" ht="13.5" customHeight="1" x14ac:dyDescent="0.35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440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</row>
    <row r="218" spans="1:33" ht="13.5" customHeight="1" x14ac:dyDescent="0.35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440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</row>
    <row r="219" spans="1:33" ht="13.5" customHeight="1" x14ac:dyDescent="0.35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440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</row>
    <row r="220" spans="1:33" ht="13.5" customHeight="1" x14ac:dyDescent="0.35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440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</row>
    <row r="221" spans="1:33" ht="13.5" customHeight="1" x14ac:dyDescent="0.35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440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</row>
    <row r="222" spans="1:33" ht="13.5" customHeight="1" x14ac:dyDescent="0.35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440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</row>
    <row r="223" spans="1:33" ht="13.5" customHeight="1" x14ac:dyDescent="0.35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440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</row>
    <row r="224" spans="1:33" ht="13.5" customHeight="1" x14ac:dyDescent="0.35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440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</row>
    <row r="225" spans="1:33" ht="13.5" customHeight="1" x14ac:dyDescent="0.35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440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</row>
    <row r="226" spans="1:33" ht="13.5" customHeight="1" x14ac:dyDescent="0.35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440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</row>
    <row r="227" spans="1:33" ht="13.5" customHeight="1" x14ac:dyDescent="0.35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440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</row>
    <row r="228" spans="1:33" ht="13.5" customHeight="1" x14ac:dyDescent="0.35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440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</row>
    <row r="229" spans="1:33" ht="13.5" customHeight="1" x14ac:dyDescent="0.35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440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</row>
    <row r="230" spans="1:33" ht="13.5" customHeight="1" x14ac:dyDescent="0.35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440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</row>
    <row r="231" spans="1:33" s="29" customFormat="1" ht="27" customHeight="1" x14ac:dyDescent="0.35">
      <c r="A231" s="29" t="s">
        <v>40</v>
      </c>
      <c r="W231" s="429"/>
      <c r="Z231" s="29" t="s">
        <v>154</v>
      </c>
    </row>
    <row r="232" spans="1:33" x14ac:dyDescent="0.35">
      <c r="W232" s="420"/>
    </row>
    <row r="233" spans="1:33" x14ac:dyDescent="0.35">
      <c r="W233" s="420"/>
    </row>
    <row r="234" spans="1:33" x14ac:dyDescent="0.35">
      <c r="W234" s="420"/>
    </row>
    <row r="235" spans="1:33" x14ac:dyDescent="0.35">
      <c r="W235" s="420"/>
    </row>
    <row r="236" spans="1:33" x14ac:dyDescent="0.35">
      <c r="W236" s="420"/>
    </row>
    <row r="237" spans="1:33" x14ac:dyDescent="0.35">
      <c r="W237" s="420"/>
    </row>
    <row r="238" spans="1:33" x14ac:dyDescent="0.35">
      <c r="W238" s="420"/>
    </row>
    <row r="239" spans="1:33" x14ac:dyDescent="0.35">
      <c r="W239" s="420"/>
    </row>
    <row r="240" spans="1:33" x14ac:dyDescent="0.35">
      <c r="W240" s="420"/>
    </row>
    <row r="241" spans="23:23" x14ac:dyDescent="0.35">
      <c r="W241" s="420"/>
    </row>
    <row r="242" spans="23:23" x14ac:dyDescent="0.35">
      <c r="W242" s="420"/>
    </row>
    <row r="243" spans="23:23" x14ac:dyDescent="0.35">
      <c r="W243" s="420"/>
    </row>
    <row r="244" spans="23:23" x14ac:dyDescent="0.35">
      <c r="W244" s="420"/>
    </row>
    <row r="245" spans="23:23" x14ac:dyDescent="0.35">
      <c r="W245" s="420"/>
    </row>
    <row r="246" spans="23:23" x14ac:dyDescent="0.35">
      <c r="W246" s="420"/>
    </row>
    <row r="247" spans="23:23" x14ac:dyDescent="0.35">
      <c r="W247" s="420"/>
    </row>
    <row r="248" spans="23:23" x14ac:dyDescent="0.35">
      <c r="W248" s="420"/>
    </row>
    <row r="249" spans="23:23" x14ac:dyDescent="0.35">
      <c r="W249" s="420"/>
    </row>
    <row r="250" spans="23:23" x14ac:dyDescent="0.35">
      <c r="W250" s="420"/>
    </row>
    <row r="251" spans="23:23" x14ac:dyDescent="0.35">
      <c r="W251" s="420"/>
    </row>
    <row r="252" spans="23:23" x14ac:dyDescent="0.35">
      <c r="W252" s="420"/>
    </row>
    <row r="253" spans="23:23" x14ac:dyDescent="0.35">
      <c r="W253" s="420"/>
    </row>
    <row r="254" spans="23:23" x14ac:dyDescent="0.35">
      <c r="W254" s="420"/>
    </row>
    <row r="255" spans="23:23" x14ac:dyDescent="0.35">
      <c r="W255" s="420"/>
    </row>
    <row r="256" spans="23:23" x14ac:dyDescent="0.35">
      <c r="W256" s="420"/>
    </row>
    <row r="257" spans="1:26" x14ac:dyDescent="0.35">
      <c r="W257" s="420"/>
    </row>
    <row r="258" spans="1:26" x14ac:dyDescent="0.35">
      <c r="W258" s="420"/>
    </row>
    <row r="259" spans="1:26" s="29" customFormat="1" ht="27" customHeight="1" x14ac:dyDescent="0.35">
      <c r="A259" s="29" t="s">
        <v>79</v>
      </c>
      <c r="W259" s="429"/>
      <c r="Z259" s="29" t="s">
        <v>299</v>
      </c>
    </row>
    <row r="260" spans="1:26" x14ac:dyDescent="0.35">
      <c r="W260" s="420"/>
    </row>
    <row r="261" spans="1:26" x14ac:dyDescent="0.35">
      <c r="W261" s="420"/>
    </row>
    <row r="262" spans="1:26" x14ac:dyDescent="0.35">
      <c r="W262" s="420"/>
    </row>
    <row r="263" spans="1:26" x14ac:dyDescent="0.35">
      <c r="W263" s="420"/>
    </row>
    <row r="264" spans="1:26" x14ac:dyDescent="0.35">
      <c r="W264" s="420"/>
    </row>
    <row r="265" spans="1:26" x14ac:dyDescent="0.35">
      <c r="W265" s="420"/>
    </row>
    <row r="266" spans="1:26" x14ac:dyDescent="0.35">
      <c r="W266" s="420"/>
    </row>
    <row r="267" spans="1:26" x14ac:dyDescent="0.35">
      <c r="W267" s="420"/>
    </row>
    <row r="268" spans="1:26" x14ac:dyDescent="0.35">
      <c r="W268" s="420"/>
    </row>
    <row r="269" spans="1:26" x14ac:dyDescent="0.35">
      <c r="W269" s="420"/>
    </row>
    <row r="270" spans="1:26" x14ac:dyDescent="0.35">
      <c r="W270" s="420"/>
    </row>
    <row r="271" spans="1:26" x14ac:dyDescent="0.35">
      <c r="W271" s="420"/>
    </row>
    <row r="272" spans="1:26" x14ac:dyDescent="0.35">
      <c r="W272" s="420"/>
    </row>
    <row r="273" spans="1:51" x14ac:dyDescent="0.35">
      <c r="W273" s="420"/>
    </row>
    <row r="274" spans="1:51" x14ac:dyDescent="0.35">
      <c r="W274" s="420"/>
    </row>
    <row r="275" spans="1:51" x14ac:dyDescent="0.35">
      <c r="W275" s="420"/>
    </row>
    <row r="276" spans="1:51" x14ac:dyDescent="0.35">
      <c r="W276" s="420"/>
    </row>
    <row r="277" spans="1:51" x14ac:dyDescent="0.35">
      <c r="W277" s="420"/>
    </row>
    <row r="278" spans="1:51" x14ac:dyDescent="0.35">
      <c r="W278" s="420"/>
    </row>
    <row r="279" spans="1:51" x14ac:dyDescent="0.35">
      <c r="W279" s="420"/>
    </row>
    <row r="280" spans="1:51" x14ac:dyDescent="0.35">
      <c r="W280" s="420"/>
    </row>
    <row r="281" spans="1:51" x14ac:dyDescent="0.35">
      <c r="W281" s="420"/>
    </row>
    <row r="282" spans="1:51" x14ac:dyDescent="0.35">
      <c r="W282" s="420"/>
    </row>
    <row r="283" spans="1:51" x14ac:dyDescent="0.35">
      <c r="W283" s="420"/>
    </row>
    <row r="284" spans="1:51" x14ac:dyDescent="0.35">
      <c r="W284" s="420"/>
    </row>
    <row r="285" spans="1:51" x14ac:dyDescent="0.35">
      <c r="W285" s="420"/>
    </row>
    <row r="286" spans="1:51" x14ac:dyDescent="0.35">
      <c r="W286" s="420"/>
    </row>
    <row r="287" spans="1:51" s="320" customFormat="1" ht="82.5" customHeight="1" x14ac:dyDescent="0.35">
      <c r="A287" s="320" t="s">
        <v>126</v>
      </c>
      <c r="B287" s="321"/>
      <c r="W287" s="444"/>
      <c r="Z287" s="320" t="s">
        <v>286</v>
      </c>
      <c r="AV287" s="321"/>
      <c r="AW287" s="321"/>
      <c r="AX287" s="321"/>
      <c r="AY287" s="321"/>
    </row>
    <row r="288" spans="1:51" x14ac:dyDescent="0.35">
      <c r="W288" s="420"/>
    </row>
    <row r="289" spans="1:38" x14ac:dyDescent="0.35">
      <c r="W289" s="420"/>
    </row>
    <row r="290" spans="1:38" ht="33" customHeight="1" x14ac:dyDescent="0.35">
      <c r="A290" s="701" t="s">
        <v>119</v>
      </c>
      <c r="B290" s="701"/>
      <c r="C290" s="701"/>
      <c r="D290" s="701"/>
      <c r="E290" s="701"/>
      <c r="F290" s="701"/>
      <c r="G290" s="701"/>
      <c r="H290" s="701"/>
      <c r="I290" s="701"/>
      <c r="J290" s="701"/>
      <c r="K290" s="701"/>
      <c r="L290" s="701"/>
      <c r="M290" s="701"/>
      <c r="W290" s="420"/>
      <c r="Z290" s="659" t="s">
        <v>164</v>
      </c>
      <c r="AA290" s="659"/>
      <c r="AB290" s="659"/>
      <c r="AC290" s="659"/>
      <c r="AD290" s="659"/>
      <c r="AE290" s="659"/>
      <c r="AF290" s="659"/>
      <c r="AG290" s="659"/>
      <c r="AH290" s="659"/>
      <c r="AI290" s="659"/>
      <c r="AJ290" s="659"/>
      <c r="AK290" s="659"/>
      <c r="AL290" s="659"/>
    </row>
    <row r="291" spans="1:38" ht="29.15" customHeight="1" x14ac:dyDescent="0.35">
      <c r="A291" s="109"/>
      <c r="B291" s="660" t="s">
        <v>116</v>
      </c>
      <c r="C291" s="661"/>
      <c r="D291" s="662"/>
      <c r="E291" s="660" t="s">
        <v>117</v>
      </c>
      <c r="F291" s="661"/>
      <c r="G291" s="662"/>
      <c r="H291" s="660" t="s">
        <v>118</v>
      </c>
      <c r="I291" s="661"/>
      <c r="J291" s="662"/>
      <c r="K291" s="660" t="s">
        <v>120</v>
      </c>
      <c r="L291" s="661"/>
      <c r="M291" s="661"/>
      <c r="W291" s="420"/>
      <c r="Z291" s="534"/>
      <c r="AA291" s="660" t="s">
        <v>181</v>
      </c>
      <c r="AB291" s="661"/>
      <c r="AC291" s="662"/>
      <c r="AD291" s="660" t="s">
        <v>165</v>
      </c>
      <c r="AE291" s="661"/>
      <c r="AF291" s="662"/>
      <c r="AG291" s="660" t="s">
        <v>166</v>
      </c>
      <c r="AH291" s="661"/>
      <c r="AI291" s="662"/>
      <c r="AJ291" s="660" t="s">
        <v>228</v>
      </c>
      <c r="AK291" s="661"/>
      <c r="AL291" s="662"/>
    </row>
    <row r="292" spans="1:38" ht="24" customHeight="1" x14ac:dyDescent="0.35">
      <c r="A292" s="109"/>
      <c r="B292" s="699" t="s">
        <v>7</v>
      </c>
      <c r="C292" s="700"/>
      <c r="D292" s="110" t="s">
        <v>6</v>
      </c>
      <c r="E292" s="699" t="s">
        <v>7</v>
      </c>
      <c r="F292" s="700"/>
      <c r="G292" s="110" t="s">
        <v>6</v>
      </c>
      <c r="H292" s="699" t="s">
        <v>7</v>
      </c>
      <c r="I292" s="700"/>
      <c r="J292" s="110" t="s">
        <v>6</v>
      </c>
      <c r="K292" s="699" t="s">
        <v>7</v>
      </c>
      <c r="L292" s="700"/>
      <c r="M292" s="36" t="s">
        <v>6</v>
      </c>
      <c r="W292" s="420"/>
      <c r="Z292" s="534"/>
      <c r="AA292" s="663" t="s">
        <v>167</v>
      </c>
      <c r="AB292" s="664"/>
      <c r="AC292" s="535" t="s">
        <v>6</v>
      </c>
      <c r="AD292" s="663" t="s">
        <v>167</v>
      </c>
      <c r="AE292" s="664"/>
      <c r="AF292" s="535" t="s">
        <v>6</v>
      </c>
      <c r="AG292" s="663" t="s">
        <v>167</v>
      </c>
      <c r="AH292" s="664"/>
      <c r="AI292" s="535" t="s">
        <v>6</v>
      </c>
      <c r="AJ292" s="663" t="s">
        <v>167</v>
      </c>
      <c r="AK292" s="664"/>
      <c r="AL292" s="535" t="s">
        <v>6</v>
      </c>
    </row>
    <row r="293" spans="1:38" ht="21" customHeight="1" x14ac:dyDescent="0.35">
      <c r="A293" s="168" t="s">
        <v>19</v>
      </c>
      <c r="B293" s="630">
        <v>1354.2007303406649</v>
      </c>
      <c r="C293" s="631"/>
      <c r="D293" s="43">
        <v>0.67146140847884606</v>
      </c>
      <c r="E293" s="608">
        <v>-6.8891131229165694</v>
      </c>
      <c r="F293" s="609"/>
      <c r="G293" s="124">
        <v>-5.0614683196708032E-3</v>
      </c>
      <c r="H293" s="599">
        <v>909.39221417357771</v>
      </c>
      <c r="I293" s="552"/>
      <c r="J293" s="43">
        <v>2.0444577410743081</v>
      </c>
      <c r="K293" s="599">
        <v>770.17425756985892</v>
      </c>
      <c r="L293" s="552"/>
      <c r="M293" s="8">
        <v>1.3187317587093426</v>
      </c>
      <c r="N293" s="696"/>
      <c r="O293" s="696"/>
      <c r="P293" s="8"/>
      <c r="Q293" s="696"/>
      <c r="R293" s="696"/>
      <c r="S293" s="8"/>
      <c r="T293" s="696"/>
      <c r="U293" s="696"/>
      <c r="V293" s="8"/>
      <c r="W293" s="441"/>
      <c r="X293" s="341"/>
      <c r="Z293" s="168" t="s">
        <v>148</v>
      </c>
      <c r="AA293" s="630">
        <v>1354.2007303406649</v>
      </c>
      <c r="AB293" s="631"/>
      <c r="AC293" s="43">
        <v>0.67146140847884606</v>
      </c>
      <c r="AD293" s="608">
        <v>-6.8891131229165694</v>
      </c>
      <c r="AE293" s="609"/>
      <c r="AF293" s="124">
        <v>-5.0614683196708032E-3</v>
      </c>
      <c r="AG293" s="599">
        <v>909.39221417357771</v>
      </c>
      <c r="AH293" s="552"/>
      <c r="AI293" s="43">
        <v>2.0444577410743081</v>
      </c>
      <c r="AJ293" s="599">
        <v>770.17425756985892</v>
      </c>
      <c r="AK293" s="552"/>
      <c r="AL293" s="8">
        <v>1.3187317587093426</v>
      </c>
    </row>
    <row r="294" spans="1:38" ht="21" customHeight="1" x14ac:dyDescent="0.35">
      <c r="A294" s="168" t="s">
        <v>54</v>
      </c>
      <c r="B294" s="599">
        <v>517.72039053568778</v>
      </c>
      <c r="C294" s="552"/>
      <c r="D294" s="43">
        <v>0.25670438276891266</v>
      </c>
      <c r="E294" s="599">
        <v>41.695798826362534</v>
      </c>
      <c r="F294" s="552"/>
      <c r="G294" s="52">
        <v>8.7591690749925011E-2</v>
      </c>
      <c r="H294" s="599">
        <v>137.77749652928782</v>
      </c>
      <c r="I294" s="552"/>
      <c r="J294" s="43">
        <v>0.36262685446346854</v>
      </c>
      <c r="K294" s="599">
        <v>307.16566882902112</v>
      </c>
      <c r="L294" s="552"/>
      <c r="M294" s="8">
        <v>1.458840088406792</v>
      </c>
      <c r="N294" s="696"/>
      <c r="O294" s="696"/>
      <c r="P294" s="8"/>
      <c r="Q294" s="696"/>
      <c r="R294" s="696"/>
      <c r="S294" s="8"/>
      <c r="T294" s="696"/>
      <c r="U294" s="696"/>
      <c r="V294" s="8"/>
      <c r="W294" s="441"/>
      <c r="X294" s="341"/>
      <c r="Z294" s="168" t="s">
        <v>149</v>
      </c>
      <c r="AA294" s="599">
        <v>517.72039053568778</v>
      </c>
      <c r="AB294" s="552"/>
      <c r="AC294" s="43">
        <v>0.25670438276891266</v>
      </c>
      <c r="AD294" s="599">
        <v>41.695798826362534</v>
      </c>
      <c r="AE294" s="552"/>
      <c r="AF294" s="52">
        <v>8.7591690749925011E-2</v>
      </c>
      <c r="AG294" s="599">
        <v>137.77749652928782</v>
      </c>
      <c r="AH294" s="552"/>
      <c r="AI294" s="43">
        <v>0.36262685446346854</v>
      </c>
      <c r="AJ294" s="599">
        <v>307.16566882902112</v>
      </c>
      <c r="AK294" s="552"/>
      <c r="AL294" s="8">
        <v>1.458840088406792</v>
      </c>
    </row>
    <row r="295" spans="1:38" ht="21" customHeight="1" x14ac:dyDescent="0.35">
      <c r="A295" s="168" t="s">
        <v>20</v>
      </c>
      <c r="B295" s="599">
        <v>133.26348312358914</v>
      </c>
      <c r="C295" s="552"/>
      <c r="D295" s="52">
        <v>6.6076826036308545E-2</v>
      </c>
      <c r="E295" s="599">
        <v>-29.212400394787835</v>
      </c>
      <c r="F295" s="552"/>
      <c r="G295" s="43">
        <v>-0.17979530107607478</v>
      </c>
      <c r="H295" s="599">
        <v>76.062241717444294</v>
      </c>
      <c r="I295" s="552"/>
      <c r="J295" s="43">
        <v>1.3297306115680443</v>
      </c>
      <c r="K295" s="599">
        <v>132.94983948902293</v>
      </c>
      <c r="L295" s="552"/>
      <c r="M295" s="8">
        <v>423.88821208791131</v>
      </c>
      <c r="N295" s="696"/>
      <c r="O295" s="696"/>
      <c r="P295" s="8"/>
      <c r="Q295" s="696"/>
      <c r="R295" s="696"/>
      <c r="S295" s="8"/>
      <c r="T295" s="696"/>
      <c r="U295" s="696"/>
      <c r="V295" s="8"/>
      <c r="W295" s="441"/>
      <c r="X295" s="341"/>
      <c r="Z295" s="168" t="s">
        <v>197</v>
      </c>
      <c r="AA295" s="599">
        <v>133.26348312358914</v>
      </c>
      <c r="AB295" s="552"/>
      <c r="AC295" s="52">
        <v>6.6076826036308545E-2</v>
      </c>
      <c r="AD295" s="599">
        <v>-29.212400394787835</v>
      </c>
      <c r="AE295" s="552"/>
      <c r="AF295" s="43">
        <v>-0.17979530107607478</v>
      </c>
      <c r="AG295" s="599">
        <v>76.062241717444294</v>
      </c>
      <c r="AH295" s="552"/>
      <c r="AI295" s="43">
        <v>1.3297306115680443</v>
      </c>
      <c r="AJ295" s="599">
        <v>132.94983948902293</v>
      </c>
      <c r="AK295" s="552"/>
      <c r="AL295" s="8">
        <v>423.88821208791131</v>
      </c>
    </row>
    <row r="296" spans="1:38" ht="21" customHeight="1" x14ac:dyDescent="0.35">
      <c r="A296" s="48" t="s">
        <v>62</v>
      </c>
      <c r="B296" s="599">
        <v>11.611466839813989</v>
      </c>
      <c r="C296" s="552"/>
      <c r="D296" s="124">
        <v>5.7573827159327984E-3</v>
      </c>
      <c r="E296" s="632">
        <v>-0.71958595121929114</v>
      </c>
      <c r="F296" s="633"/>
      <c r="G296" s="52">
        <v>-5.8355597321142705E-2</v>
      </c>
      <c r="H296" s="599">
        <v>-56.92893307706521</v>
      </c>
      <c r="I296" s="552"/>
      <c r="J296" s="43">
        <v>-0.83058945010686358</v>
      </c>
      <c r="K296" s="599">
        <v>-96.157348483678447</v>
      </c>
      <c r="L296" s="552"/>
      <c r="M296" s="8">
        <v>-0.8922557809978745</v>
      </c>
      <c r="N296" s="8"/>
      <c r="O296" s="8"/>
      <c r="P296" s="8"/>
      <c r="Q296" s="8"/>
      <c r="R296" s="8"/>
      <c r="S296" s="8"/>
      <c r="T296" s="8"/>
      <c r="U296" s="8"/>
      <c r="V296" s="8"/>
      <c r="W296" s="445"/>
      <c r="X296" s="8"/>
      <c r="Z296" s="48" t="s">
        <v>287</v>
      </c>
      <c r="AA296" s="599">
        <v>11.611466839813989</v>
      </c>
      <c r="AB296" s="552"/>
      <c r="AC296" s="124">
        <v>5.7573827159327984E-3</v>
      </c>
      <c r="AD296" s="632">
        <v>-0.71958595121929114</v>
      </c>
      <c r="AE296" s="633"/>
      <c r="AF296" s="52">
        <v>-5.8355597321142705E-2</v>
      </c>
      <c r="AG296" s="599">
        <v>-56.92893307706521</v>
      </c>
      <c r="AH296" s="552"/>
      <c r="AI296" s="43">
        <v>-0.83058945010686358</v>
      </c>
      <c r="AJ296" s="599">
        <v>-96.157348483678447</v>
      </c>
      <c r="AK296" s="552"/>
      <c r="AL296" s="8">
        <v>-0.8922557809978745</v>
      </c>
    </row>
    <row r="297" spans="1:38" ht="21" customHeight="1" x14ac:dyDescent="0.35">
      <c r="A297" s="225" t="s">
        <v>63</v>
      </c>
      <c r="B297" s="649">
        <v>0.93590011000000006</v>
      </c>
      <c r="C297" s="650"/>
      <c r="D297" s="226">
        <v>4.6405292212331066E-4</v>
      </c>
      <c r="E297" s="655">
        <v>5.205930879999987E-3</v>
      </c>
      <c r="F297" s="656"/>
      <c r="G297" s="227">
        <v>5.5935999136926817E-3</v>
      </c>
      <c r="H297" s="657">
        <v>-54.04538878000001</v>
      </c>
      <c r="I297" s="658"/>
      <c r="J297" s="228">
        <v>-0.98297784339191396</v>
      </c>
      <c r="K297" s="657">
        <v>-51.320439577250006</v>
      </c>
      <c r="L297" s="658"/>
      <c r="M297" s="229">
        <v>-0.9820902092339171</v>
      </c>
      <c r="N297" s="696"/>
      <c r="O297" s="696"/>
      <c r="P297" s="8"/>
      <c r="Q297" s="696"/>
      <c r="R297" s="696"/>
      <c r="S297" s="8"/>
      <c r="T297" s="696"/>
      <c r="U297" s="696"/>
      <c r="V297" s="8"/>
      <c r="W297" s="441"/>
      <c r="X297" s="341"/>
      <c r="Z297" s="225" t="s">
        <v>290</v>
      </c>
      <c r="AA297" s="649">
        <v>0.93590011000000006</v>
      </c>
      <c r="AB297" s="650"/>
      <c r="AC297" s="226">
        <v>4.6405292212331066E-4</v>
      </c>
      <c r="AD297" s="655">
        <v>5.205930879999987E-3</v>
      </c>
      <c r="AE297" s="656"/>
      <c r="AF297" s="227">
        <v>5.5935999136926817E-3</v>
      </c>
      <c r="AG297" s="657">
        <v>-54.04538878000001</v>
      </c>
      <c r="AH297" s="658"/>
      <c r="AI297" s="228">
        <v>-0.98297784339191396</v>
      </c>
      <c r="AJ297" s="657">
        <v>-51.320439577250006</v>
      </c>
      <c r="AK297" s="658"/>
      <c r="AL297" s="229">
        <v>-0.9820902092339171</v>
      </c>
    </row>
    <row r="298" spans="1:38" ht="21" customHeight="1" x14ac:dyDescent="0.35">
      <c r="A298" s="225" t="s">
        <v>64</v>
      </c>
      <c r="B298" s="657">
        <v>0</v>
      </c>
      <c r="C298" s="658"/>
      <c r="D298" s="235" t="s">
        <v>121</v>
      </c>
      <c r="E298" s="657">
        <v>0</v>
      </c>
      <c r="F298" s="658"/>
      <c r="G298" s="236" t="s">
        <v>121</v>
      </c>
      <c r="H298" s="657">
        <v>0</v>
      </c>
      <c r="I298" s="658"/>
      <c r="J298" s="236" t="s">
        <v>121</v>
      </c>
      <c r="K298" s="657">
        <v>-41.70030188679246</v>
      </c>
      <c r="L298" s="658"/>
      <c r="M298" s="229">
        <v>-1</v>
      </c>
      <c r="N298" s="696"/>
      <c r="O298" s="696"/>
      <c r="P298" s="8"/>
      <c r="Q298" s="696"/>
      <c r="R298" s="696"/>
      <c r="S298" s="8"/>
      <c r="T298" s="696"/>
      <c r="U298" s="696"/>
      <c r="V298" s="8"/>
      <c r="W298" s="441"/>
      <c r="X298" s="341"/>
      <c r="Z298" s="225" t="s">
        <v>291</v>
      </c>
      <c r="AA298" s="657">
        <v>0</v>
      </c>
      <c r="AB298" s="658"/>
      <c r="AC298" s="235" t="s">
        <v>121</v>
      </c>
      <c r="AD298" s="657">
        <v>0</v>
      </c>
      <c r="AE298" s="658"/>
      <c r="AF298" s="236" t="s">
        <v>121</v>
      </c>
      <c r="AG298" s="657">
        <v>0</v>
      </c>
      <c r="AH298" s="658"/>
      <c r="AI298" s="236" t="s">
        <v>121</v>
      </c>
      <c r="AJ298" s="657">
        <v>-41.70030188679246</v>
      </c>
      <c r="AK298" s="658"/>
      <c r="AL298" s="229">
        <v>-1</v>
      </c>
    </row>
    <row r="299" spans="1:38" ht="21" customHeight="1" x14ac:dyDescent="0.35">
      <c r="A299" s="225" t="s">
        <v>65</v>
      </c>
      <c r="B299" s="647">
        <v>6.492842348146989</v>
      </c>
      <c r="C299" s="648"/>
      <c r="D299" s="227">
        <v>3.2193846676047385E-3</v>
      </c>
      <c r="E299" s="649">
        <v>0.10206147533571031</v>
      </c>
      <c r="F299" s="650"/>
      <c r="G299" s="230">
        <v>1.5970110283379801E-2</v>
      </c>
      <c r="H299" s="649">
        <v>-0.94131830874720368</v>
      </c>
      <c r="I299" s="650"/>
      <c r="J299" s="228">
        <v>-0.12662065728620708</v>
      </c>
      <c r="K299" s="649">
        <v>-0.71393388303597494</v>
      </c>
      <c r="L299" s="650"/>
      <c r="M299" s="229">
        <v>-9.9064250107677498E-2</v>
      </c>
      <c r="N299" s="696"/>
      <c r="O299" s="696"/>
      <c r="P299" s="8"/>
      <c r="Q299" s="696"/>
      <c r="R299" s="696"/>
      <c r="S299" s="8"/>
      <c r="T299" s="696"/>
      <c r="U299" s="696"/>
      <c r="V299" s="8"/>
      <c r="W299" s="441"/>
      <c r="X299" s="341"/>
      <c r="Z299" s="225" t="s">
        <v>292</v>
      </c>
      <c r="AA299" s="647">
        <v>6.492842348146989</v>
      </c>
      <c r="AB299" s="648"/>
      <c r="AC299" s="227">
        <v>3.2193846676047385E-3</v>
      </c>
      <c r="AD299" s="649">
        <v>0.10206147533571031</v>
      </c>
      <c r="AE299" s="650"/>
      <c r="AF299" s="230">
        <v>1.5970110283379801E-2</v>
      </c>
      <c r="AG299" s="649">
        <v>-0.94131830874720368</v>
      </c>
      <c r="AH299" s="650"/>
      <c r="AI299" s="228">
        <v>-0.12662065728620708</v>
      </c>
      <c r="AJ299" s="649">
        <v>-0.71393388303597494</v>
      </c>
      <c r="AK299" s="650"/>
      <c r="AL299" s="229">
        <v>-9.9064250107677498E-2</v>
      </c>
    </row>
    <row r="300" spans="1:38" ht="21" customHeight="1" x14ac:dyDescent="0.35">
      <c r="A300" s="231" t="s">
        <v>66</v>
      </c>
      <c r="B300" s="651">
        <v>4.1827243816669988</v>
      </c>
      <c r="C300" s="652"/>
      <c r="D300" s="232">
        <v>2.0739451262047491E-3</v>
      </c>
      <c r="E300" s="653">
        <v>-0.82685335743500143</v>
      </c>
      <c r="F300" s="654"/>
      <c r="G300" s="233">
        <v>-0.1650545016960292</v>
      </c>
      <c r="H300" s="651">
        <v>-1.9422259883180013</v>
      </c>
      <c r="I300" s="652"/>
      <c r="J300" s="233">
        <v>-0.31710068996408169</v>
      </c>
      <c r="K300" s="651">
        <v>-2.4226731366000003</v>
      </c>
      <c r="L300" s="652"/>
      <c r="M300" s="234">
        <v>-0.36677173930867613</v>
      </c>
      <c r="N300" s="696"/>
      <c r="O300" s="696"/>
      <c r="P300" s="8"/>
      <c r="Q300" s="696"/>
      <c r="R300" s="696"/>
      <c r="S300" s="8"/>
      <c r="T300" s="696"/>
      <c r="U300" s="696"/>
      <c r="V300" s="8"/>
      <c r="W300" s="441"/>
      <c r="X300" s="341"/>
      <c r="Z300" s="231" t="s">
        <v>293</v>
      </c>
      <c r="AA300" s="651">
        <v>4.1827243816669988</v>
      </c>
      <c r="AB300" s="652"/>
      <c r="AC300" s="232">
        <v>2.0739451262047491E-3</v>
      </c>
      <c r="AD300" s="653">
        <v>-0.82685335743500143</v>
      </c>
      <c r="AE300" s="654"/>
      <c r="AF300" s="233">
        <v>-0.1650545016960292</v>
      </c>
      <c r="AG300" s="651">
        <v>-1.9422259883180013</v>
      </c>
      <c r="AH300" s="652"/>
      <c r="AI300" s="233">
        <v>-0.31710068996408169</v>
      </c>
      <c r="AJ300" s="651">
        <v>-2.4226731366000003</v>
      </c>
      <c r="AK300" s="652"/>
      <c r="AL300" s="234">
        <v>-0.36677173930867613</v>
      </c>
    </row>
    <row r="301" spans="1:38" s="15" customFormat="1" ht="30" customHeight="1" x14ac:dyDescent="0.35">
      <c r="A301" s="46" t="s">
        <v>16</v>
      </c>
      <c r="B301" s="602">
        <v>2016.7960708397557</v>
      </c>
      <c r="C301" s="603"/>
      <c r="D301" s="47">
        <v>1</v>
      </c>
      <c r="E301" s="616">
        <v>4.8746993574384305</v>
      </c>
      <c r="F301" s="617"/>
      <c r="G301" s="153">
        <v>2.4229074885997459E-3</v>
      </c>
      <c r="H301" s="602">
        <v>1066.3030193432446</v>
      </c>
      <c r="I301" s="603"/>
      <c r="J301" s="47">
        <v>1.121841993125984</v>
      </c>
      <c r="K301" s="602">
        <v>1114.1324174042243</v>
      </c>
      <c r="L301" s="603"/>
      <c r="M301" s="45">
        <v>1.2342719385718528</v>
      </c>
      <c r="N301" s="696"/>
      <c r="O301" s="696"/>
      <c r="P301" s="8"/>
      <c r="Q301" s="695"/>
      <c r="R301" s="695"/>
      <c r="S301" s="11"/>
      <c r="T301" s="695"/>
      <c r="U301" s="695"/>
      <c r="V301" s="11"/>
      <c r="W301" s="458"/>
      <c r="X301" s="456"/>
      <c r="Z301" s="46" t="s">
        <v>141</v>
      </c>
      <c r="AA301" s="602">
        <v>2016.7960708397557</v>
      </c>
      <c r="AB301" s="603"/>
      <c r="AC301" s="47">
        <v>1</v>
      </c>
      <c r="AD301" s="616">
        <v>4.8746993574384305</v>
      </c>
      <c r="AE301" s="617"/>
      <c r="AF301" s="153">
        <v>2.4229074885997459E-3</v>
      </c>
      <c r="AG301" s="602">
        <v>1066.3030193432446</v>
      </c>
      <c r="AH301" s="603"/>
      <c r="AI301" s="47">
        <v>1.121841993125984</v>
      </c>
      <c r="AJ301" s="602">
        <v>1114.1324174042243</v>
      </c>
      <c r="AK301" s="603"/>
      <c r="AL301" s="45">
        <v>1.2342719385718528</v>
      </c>
    </row>
    <row r="302" spans="1:38" x14ac:dyDescent="0.35">
      <c r="W302" s="420"/>
    </row>
    <row r="303" spans="1:38" x14ac:dyDescent="0.35">
      <c r="W303" s="420"/>
    </row>
    <row r="304" spans="1:38" x14ac:dyDescent="0.35">
      <c r="W304" s="420"/>
    </row>
    <row r="305" spans="23:23" x14ac:dyDescent="0.35">
      <c r="W305" s="420"/>
    </row>
    <row r="306" spans="23:23" x14ac:dyDescent="0.35">
      <c r="W306" s="420"/>
    </row>
    <row r="307" spans="23:23" x14ac:dyDescent="0.35">
      <c r="W307" s="420"/>
    </row>
    <row r="308" spans="23:23" x14ac:dyDescent="0.35">
      <c r="W308" s="420"/>
    </row>
    <row r="309" spans="23:23" x14ac:dyDescent="0.35">
      <c r="W309" s="420"/>
    </row>
    <row r="310" spans="23:23" x14ac:dyDescent="0.35">
      <c r="W310" s="420"/>
    </row>
    <row r="311" spans="23:23" x14ac:dyDescent="0.35">
      <c r="W311" s="420"/>
    </row>
    <row r="312" spans="23:23" x14ac:dyDescent="0.35">
      <c r="W312" s="420"/>
    </row>
    <row r="313" spans="23:23" x14ac:dyDescent="0.35">
      <c r="W313" s="420"/>
    </row>
    <row r="314" spans="23:23" x14ac:dyDescent="0.35">
      <c r="W314" s="420"/>
    </row>
    <row r="315" spans="23:23" x14ac:dyDescent="0.35">
      <c r="W315" s="420"/>
    </row>
    <row r="316" spans="23:23" x14ac:dyDescent="0.35">
      <c r="W316" s="420"/>
    </row>
    <row r="317" spans="23:23" x14ac:dyDescent="0.35">
      <c r="W317" s="420"/>
    </row>
    <row r="318" spans="23:23" x14ac:dyDescent="0.35">
      <c r="W318" s="420"/>
    </row>
    <row r="319" spans="23:23" x14ac:dyDescent="0.35">
      <c r="W319" s="420"/>
    </row>
    <row r="320" spans="23:23" x14ac:dyDescent="0.35">
      <c r="W320" s="420"/>
    </row>
    <row r="321" spans="1:26" x14ac:dyDescent="0.35">
      <c r="W321" s="420"/>
    </row>
    <row r="322" spans="1:26" x14ac:dyDescent="0.35">
      <c r="W322" s="420"/>
    </row>
    <row r="323" spans="1:26" x14ac:dyDescent="0.35">
      <c r="W323" s="420"/>
    </row>
    <row r="324" spans="1:26" x14ac:dyDescent="0.35">
      <c r="W324" s="420"/>
    </row>
    <row r="325" spans="1:26" x14ac:dyDescent="0.35">
      <c r="W325" s="420"/>
    </row>
    <row r="326" spans="1:26" x14ac:dyDescent="0.35">
      <c r="W326" s="420"/>
    </row>
    <row r="327" spans="1:26" x14ac:dyDescent="0.35">
      <c r="W327" s="420"/>
    </row>
    <row r="328" spans="1:26" x14ac:dyDescent="0.35">
      <c r="W328" s="420"/>
    </row>
    <row r="329" spans="1:26" s="30" customFormat="1" ht="27" customHeight="1" x14ac:dyDescent="0.35">
      <c r="A329" s="30" t="s">
        <v>40</v>
      </c>
      <c r="W329" s="446"/>
      <c r="Z329" s="30" t="s">
        <v>154</v>
      </c>
    </row>
    <row r="330" spans="1:26" x14ac:dyDescent="0.35">
      <c r="W330" s="420"/>
    </row>
    <row r="331" spans="1:26" x14ac:dyDescent="0.35">
      <c r="W331" s="420"/>
    </row>
    <row r="332" spans="1:26" x14ac:dyDescent="0.35">
      <c r="W332" s="420"/>
    </row>
    <row r="333" spans="1:26" x14ac:dyDescent="0.35">
      <c r="W333" s="420"/>
    </row>
    <row r="334" spans="1:26" x14ac:dyDescent="0.35">
      <c r="W334" s="420"/>
    </row>
    <row r="335" spans="1:26" x14ac:dyDescent="0.35">
      <c r="W335" s="420"/>
    </row>
    <row r="336" spans="1:26" x14ac:dyDescent="0.35">
      <c r="W336" s="420"/>
    </row>
    <row r="337" spans="23:23" x14ac:dyDescent="0.35">
      <c r="W337" s="420"/>
    </row>
    <row r="338" spans="23:23" x14ac:dyDescent="0.35">
      <c r="W338" s="420"/>
    </row>
    <row r="339" spans="23:23" x14ac:dyDescent="0.35">
      <c r="W339" s="420"/>
    </row>
    <row r="340" spans="23:23" x14ac:dyDescent="0.35">
      <c r="W340" s="420"/>
    </row>
    <row r="341" spans="23:23" x14ac:dyDescent="0.35">
      <c r="W341" s="420"/>
    </row>
    <row r="342" spans="23:23" x14ac:dyDescent="0.35">
      <c r="W342" s="420"/>
    </row>
    <row r="343" spans="23:23" x14ac:dyDescent="0.35">
      <c r="W343" s="420"/>
    </row>
    <row r="344" spans="23:23" x14ac:dyDescent="0.35">
      <c r="W344" s="420"/>
    </row>
    <row r="345" spans="23:23" x14ac:dyDescent="0.35">
      <c r="W345" s="420"/>
    </row>
    <row r="346" spans="23:23" x14ac:dyDescent="0.35">
      <c r="W346" s="420"/>
    </row>
    <row r="347" spans="23:23" x14ac:dyDescent="0.35">
      <c r="W347" s="420"/>
    </row>
    <row r="348" spans="23:23" x14ac:dyDescent="0.35">
      <c r="W348" s="420"/>
    </row>
    <row r="349" spans="23:23" x14ac:dyDescent="0.35">
      <c r="W349" s="420"/>
    </row>
    <row r="350" spans="23:23" x14ac:dyDescent="0.35">
      <c r="W350" s="420"/>
    </row>
    <row r="351" spans="23:23" x14ac:dyDescent="0.35">
      <c r="W351" s="420"/>
    </row>
    <row r="352" spans="23:23" x14ac:dyDescent="0.35">
      <c r="W352" s="420"/>
    </row>
    <row r="353" spans="1:51" x14ac:dyDescent="0.35">
      <c r="W353" s="420"/>
    </row>
    <row r="354" spans="1:51" x14ac:dyDescent="0.35">
      <c r="W354" s="420"/>
    </row>
    <row r="355" spans="1:51" x14ac:dyDescent="0.35">
      <c r="W355" s="420"/>
    </row>
    <row r="356" spans="1:51" x14ac:dyDescent="0.35">
      <c r="W356" s="420"/>
    </row>
    <row r="357" spans="1:51" x14ac:dyDescent="0.35">
      <c r="W357" s="420"/>
    </row>
    <row r="358" spans="1:51" s="322" customFormat="1" ht="82.5" customHeight="1" x14ac:dyDescent="0.35">
      <c r="A358" s="698" t="s">
        <v>127</v>
      </c>
      <c r="B358" s="698"/>
      <c r="C358" s="698"/>
      <c r="D358" s="698"/>
      <c r="E358" s="698"/>
      <c r="F358" s="698"/>
      <c r="G358" s="698"/>
      <c r="H358" s="698"/>
      <c r="I358" s="698"/>
      <c r="J358" s="698"/>
      <c r="K358" s="698"/>
      <c r="L358" s="698"/>
      <c r="M358" s="698"/>
      <c r="N358" s="698"/>
      <c r="W358" s="447"/>
      <c r="Z358" s="322" t="s">
        <v>289</v>
      </c>
      <c r="AV358" s="324"/>
      <c r="AW358" s="324"/>
      <c r="AX358" s="324"/>
      <c r="AY358" s="324"/>
    </row>
    <row r="359" spans="1:51" x14ac:dyDescent="0.35">
      <c r="W359" s="420"/>
    </row>
    <row r="360" spans="1:51" x14ac:dyDescent="0.35">
      <c r="W360" s="420"/>
    </row>
    <row r="361" spans="1:51" ht="33" customHeight="1" x14ac:dyDescent="0.35">
      <c r="A361" s="640" t="s">
        <v>119</v>
      </c>
      <c r="B361" s="640"/>
      <c r="C361" s="640"/>
      <c r="D361" s="640"/>
      <c r="E361" s="640"/>
      <c r="F361" s="640"/>
      <c r="G361" s="640"/>
      <c r="H361" s="640"/>
      <c r="I361" s="640"/>
      <c r="J361" s="640"/>
      <c r="K361" s="640"/>
      <c r="L361" s="640"/>
      <c r="M361" s="640"/>
      <c r="W361" s="420"/>
      <c r="Z361" s="640" t="s">
        <v>164</v>
      </c>
      <c r="AA361" s="640"/>
      <c r="AB361" s="640"/>
      <c r="AC361" s="640"/>
      <c r="AD361" s="640"/>
      <c r="AE361" s="640"/>
      <c r="AF361" s="640"/>
      <c r="AG361" s="640"/>
      <c r="AH361" s="640"/>
      <c r="AI361" s="640"/>
      <c r="AJ361" s="640"/>
      <c r="AK361" s="640"/>
      <c r="AL361" s="640"/>
    </row>
    <row r="362" spans="1:51" ht="29.15" customHeight="1" x14ac:dyDescent="0.35">
      <c r="A362" s="325"/>
      <c r="B362" s="641" t="s">
        <v>116</v>
      </c>
      <c r="C362" s="642"/>
      <c r="D362" s="643"/>
      <c r="E362" s="641" t="s">
        <v>117</v>
      </c>
      <c r="F362" s="642"/>
      <c r="G362" s="643"/>
      <c r="H362" s="641" t="s">
        <v>118</v>
      </c>
      <c r="I362" s="642"/>
      <c r="J362" s="643"/>
      <c r="K362" s="641" t="s">
        <v>120</v>
      </c>
      <c r="L362" s="642"/>
      <c r="M362" s="642"/>
      <c r="W362" s="420"/>
      <c r="Z362" s="325"/>
      <c r="AA362" s="641" t="s">
        <v>181</v>
      </c>
      <c r="AB362" s="642"/>
      <c r="AC362" s="643"/>
      <c r="AD362" s="641" t="s">
        <v>165</v>
      </c>
      <c r="AE362" s="642"/>
      <c r="AF362" s="643"/>
      <c r="AG362" s="641" t="s">
        <v>166</v>
      </c>
      <c r="AH362" s="642"/>
      <c r="AI362" s="643"/>
      <c r="AJ362" s="641" t="s">
        <v>228</v>
      </c>
      <c r="AK362" s="642"/>
      <c r="AL362" s="642"/>
    </row>
    <row r="363" spans="1:51" x14ac:dyDescent="0.35">
      <c r="A363" s="325"/>
      <c r="B363" s="644" t="s">
        <v>7</v>
      </c>
      <c r="C363" s="645"/>
      <c r="D363" s="327" t="s">
        <v>6</v>
      </c>
      <c r="E363" s="644" t="s">
        <v>7</v>
      </c>
      <c r="F363" s="645"/>
      <c r="G363" s="327" t="s">
        <v>6</v>
      </c>
      <c r="H363" s="644" t="s">
        <v>7</v>
      </c>
      <c r="I363" s="645"/>
      <c r="J363" s="327" t="s">
        <v>6</v>
      </c>
      <c r="K363" s="644" t="s">
        <v>7</v>
      </c>
      <c r="L363" s="645"/>
      <c r="M363" s="326" t="s">
        <v>6</v>
      </c>
      <c r="W363" s="420"/>
      <c r="Z363" s="325"/>
      <c r="AA363" s="644" t="s">
        <v>167</v>
      </c>
      <c r="AB363" s="645"/>
      <c r="AC363" s="327" t="s">
        <v>6</v>
      </c>
      <c r="AD363" s="644" t="s">
        <v>167</v>
      </c>
      <c r="AE363" s="645"/>
      <c r="AF363" s="327" t="s">
        <v>6</v>
      </c>
      <c r="AG363" s="644" t="s">
        <v>167</v>
      </c>
      <c r="AH363" s="645"/>
      <c r="AI363" s="327" t="s">
        <v>6</v>
      </c>
      <c r="AJ363" s="644" t="s">
        <v>167</v>
      </c>
      <c r="AK363" s="645"/>
      <c r="AL363" s="326" t="s">
        <v>6</v>
      </c>
    </row>
    <row r="364" spans="1:51" ht="21" customHeight="1" x14ac:dyDescent="0.35">
      <c r="A364" s="134" t="s">
        <v>21</v>
      </c>
      <c r="B364" s="630">
        <v>316.86715115342128</v>
      </c>
      <c r="C364" s="631"/>
      <c r="D364" s="43">
        <v>0.15711412558508397</v>
      </c>
      <c r="E364" s="608">
        <v>-7.1892529295877807</v>
      </c>
      <c r="F364" s="609"/>
      <c r="G364" s="52">
        <v>-2.2185190105813213E-2</v>
      </c>
      <c r="H364" s="599">
        <v>-12.177711102984119</v>
      </c>
      <c r="I364" s="552"/>
      <c r="J364" s="52">
        <v>-3.700927289815803E-2</v>
      </c>
      <c r="K364" s="599">
        <v>-74.237066546342874</v>
      </c>
      <c r="L364" s="552"/>
      <c r="M364" s="8">
        <v>-0.18981402702062355</v>
      </c>
      <c r="N364" s="696"/>
      <c r="O364" s="696"/>
      <c r="P364" s="8"/>
      <c r="Q364" s="696"/>
      <c r="R364" s="696"/>
      <c r="S364" s="8"/>
      <c r="T364" s="696"/>
      <c r="U364" s="696"/>
      <c r="V364" s="8"/>
      <c r="W364" s="441"/>
      <c r="X364" s="341"/>
      <c r="Z364" s="134" t="s">
        <v>198</v>
      </c>
      <c r="AA364" s="630">
        <v>316.86715115342128</v>
      </c>
      <c r="AB364" s="631"/>
      <c r="AC364" s="43">
        <v>0.15711412558508397</v>
      </c>
      <c r="AD364" s="608">
        <v>-7.1892529295877807</v>
      </c>
      <c r="AE364" s="609"/>
      <c r="AF364" s="52">
        <v>-2.2185190105813213E-2</v>
      </c>
      <c r="AG364" s="599">
        <v>-12.177711102984119</v>
      </c>
      <c r="AH364" s="552"/>
      <c r="AI364" s="52">
        <v>-3.700927289815803E-2</v>
      </c>
      <c r="AJ364" s="599">
        <v>-74.237066546342874</v>
      </c>
      <c r="AK364" s="552"/>
      <c r="AL364" s="8">
        <v>-0.18981402702062355</v>
      </c>
    </row>
    <row r="365" spans="1:51" ht="21" customHeight="1" x14ac:dyDescent="0.35">
      <c r="A365" s="49" t="s">
        <v>22</v>
      </c>
      <c r="B365" s="599">
        <v>74.205677741449563</v>
      </c>
      <c r="C365" s="552"/>
      <c r="D365" s="43">
        <v>0.1244510834612142</v>
      </c>
      <c r="E365" s="608">
        <v>-1.2689789229082891</v>
      </c>
      <c r="F365" s="609"/>
      <c r="G365" s="52">
        <v>-1.6813311633222083E-2</v>
      </c>
      <c r="H365" s="608">
        <v>-5.9477042795220569</v>
      </c>
      <c r="I365" s="609"/>
      <c r="J365" s="52">
        <v>-7.4204033935409974E-2</v>
      </c>
      <c r="K365" s="599">
        <v>-32.617637229483591</v>
      </c>
      <c r="L365" s="552"/>
      <c r="M365" s="8">
        <v>-0.30534193062964687</v>
      </c>
      <c r="N365" s="696"/>
      <c r="O365" s="696"/>
      <c r="P365" s="8"/>
      <c r="Q365" s="696"/>
      <c r="R365" s="696"/>
      <c r="S365" s="8"/>
      <c r="T365" s="696"/>
      <c r="U365" s="696"/>
      <c r="V365" s="8"/>
      <c r="W365" s="441"/>
      <c r="X365" s="341"/>
      <c r="Z365" s="49" t="s">
        <v>199</v>
      </c>
      <c r="AA365" s="599">
        <v>74.205677741449563</v>
      </c>
      <c r="AB365" s="552"/>
      <c r="AC365" s="43">
        <v>0.1244510834612142</v>
      </c>
      <c r="AD365" s="608">
        <v>-1.2689789229082891</v>
      </c>
      <c r="AE365" s="609"/>
      <c r="AF365" s="52">
        <v>-1.6813311633222083E-2</v>
      </c>
      <c r="AG365" s="608">
        <v>-5.9477042795220569</v>
      </c>
      <c r="AH365" s="609"/>
      <c r="AI365" s="52">
        <v>-7.4204033935409974E-2</v>
      </c>
      <c r="AJ365" s="599">
        <v>-32.617637229483591</v>
      </c>
      <c r="AK365" s="552"/>
      <c r="AL365" s="8">
        <v>-0.30534193062964687</v>
      </c>
    </row>
    <row r="366" spans="1:51" ht="21" customHeight="1" x14ac:dyDescent="0.35">
      <c r="A366" s="49" t="s">
        <v>23</v>
      </c>
      <c r="B366" s="599">
        <v>198.65523184386424</v>
      </c>
      <c r="C366" s="552"/>
      <c r="D366" s="43">
        <v>0.33316667390799926</v>
      </c>
      <c r="E366" s="608">
        <v>-5.3627778927412066</v>
      </c>
      <c r="F366" s="609"/>
      <c r="G366" s="52">
        <v>-2.6285806334767958E-2</v>
      </c>
      <c r="H366" s="608">
        <v>8.5420714898279471</v>
      </c>
      <c r="I366" s="609"/>
      <c r="J366" s="52">
        <v>4.4931510653552609E-2</v>
      </c>
      <c r="K366" s="608">
        <v>2.4000159596413368</v>
      </c>
      <c r="L366" s="609"/>
      <c r="M366" s="41">
        <v>1.2229055665237354E-2</v>
      </c>
      <c r="N366" s="696"/>
      <c r="O366" s="696"/>
      <c r="P366" s="8"/>
      <c r="Q366" s="696"/>
      <c r="R366" s="696"/>
      <c r="S366" s="8"/>
      <c r="T366" s="696"/>
      <c r="U366" s="696"/>
      <c r="V366" s="8"/>
      <c r="W366" s="441"/>
      <c r="X366" s="341"/>
      <c r="Z366" s="49" t="s">
        <v>200</v>
      </c>
      <c r="AA366" s="599">
        <v>198.65523184386424</v>
      </c>
      <c r="AB366" s="552"/>
      <c r="AC366" s="43">
        <v>0.33316667390799926</v>
      </c>
      <c r="AD366" s="608">
        <v>-5.3627778927412066</v>
      </c>
      <c r="AE366" s="609"/>
      <c r="AF366" s="52">
        <v>-2.6285806334767958E-2</v>
      </c>
      <c r="AG366" s="608">
        <v>8.5420714898279471</v>
      </c>
      <c r="AH366" s="609"/>
      <c r="AI366" s="52">
        <v>4.4931510653552609E-2</v>
      </c>
      <c r="AJ366" s="608">
        <v>2.4000159596413368</v>
      </c>
      <c r="AK366" s="609"/>
      <c r="AL366" s="41">
        <v>1.2229055665237354E-2</v>
      </c>
    </row>
    <row r="367" spans="1:51" ht="21" customHeight="1" x14ac:dyDescent="0.35">
      <c r="A367" s="80" t="s">
        <v>61</v>
      </c>
      <c r="B367" s="626">
        <v>6.535753746866666</v>
      </c>
      <c r="C367" s="627"/>
      <c r="D367" s="112">
        <v>1.0961177901605645E-2</v>
      </c>
      <c r="E367" s="626">
        <v>-2.661710060770659</v>
      </c>
      <c r="F367" s="627"/>
      <c r="G367" s="108">
        <v>-0.28939608966554964</v>
      </c>
      <c r="H367" s="626">
        <v>2.0031010910641971</v>
      </c>
      <c r="I367" s="627"/>
      <c r="J367" s="108">
        <v>0.44192688987538675</v>
      </c>
      <c r="K367" s="626">
        <v>6.5126537468666656</v>
      </c>
      <c r="L367" s="627"/>
      <c r="M367" s="106">
        <v>281.93306263492065</v>
      </c>
      <c r="N367" s="696"/>
      <c r="O367" s="696"/>
      <c r="P367" s="8"/>
      <c r="Q367" s="696"/>
      <c r="R367" s="696"/>
      <c r="S367" s="8"/>
      <c r="T367" s="696"/>
      <c r="U367" s="696"/>
      <c r="V367" s="8"/>
      <c r="W367" s="441"/>
      <c r="X367" s="341"/>
      <c r="Z367" s="536" t="s">
        <v>294</v>
      </c>
      <c r="AA367" s="626">
        <v>6.535753746866666</v>
      </c>
      <c r="AB367" s="627"/>
      <c r="AC367" s="112">
        <v>1.0961177901605645E-2</v>
      </c>
      <c r="AD367" s="626">
        <v>-2.661710060770659</v>
      </c>
      <c r="AE367" s="627"/>
      <c r="AF367" s="108">
        <v>-0.28939608966554964</v>
      </c>
      <c r="AG367" s="626">
        <v>2.0031010910641971</v>
      </c>
      <c r="AH367" s="627"/>
      <c r="AI367" s="108">
        <v>0.44192688987538675</v>
      </c>
      <c r="AJ367" s="626">
        <v>6.5126537468666656</v>
      </c>
      <c r="AK367" s="627"/>
      <c r="AL367" s="106">
        <v>281.93306263492065</v>
      </c>
    </row>
    <row r="368" spans="1:51" s="15" customFormat="1" ht="28.5" customHeight="1" x14ac:dyDescent="0.35">
      <c r="A368" s="46" t="s">
        <v>16</v>
      </c>
      <c r="B368" s="602">
        <v>596.26381448560176</v>
      </c>
      <c r="C368" s="603"/>
      <c r="D368" s="47">
        <v>0.62569306085590304</v>
      </c>
      <c r="E368" s="602">
        <v>-16.482719806007935</v>
      </c>
      <c r="F368" s="603"/>
      <c r="G368" s="53">
        <v>-2.6899735671395475E-2</v>
      </c>
      <c r="H368" s="616">
        <v>-7.5802428016140766</v>
      </c>
      <c r="I368" s="617"/>
      <c r="J368" s="53">
        <v>-1.2553311919088039E-2</v>
      </c>
      <c r="K368" s="602">
        <v>-97.942034069318424</v>
      </c>
      <c r="L368" s="603"/>
      <c r="M368" s="45">
        <v>-0.14108500277431757</v>
      </c>
      <c r="N368" s="696"/>
      <c r="O368" s="696"/>
      <c r="P368" s="11"/>
      <c r="Q368" s="695"/>
      <c r="R368" s="695"/>
      <c r="S368" s="11"/>
      <c r="T368" s="695"/>
      <c r="U368" s="695"/>
      <c r="V368" s="11"/>
      <c r="W368" s="458"/>
      <c r="X368" s="456"/>
      <c r="Z368" s="46" t="s">
        <v>141</v>
      </c>
      <c r="AA368" s="602">
        <v>596.26381448560176</v>
      </c>
      <c r="AB368" s="603"/>
      <c r="AC368" s="47">
        <v>0.62569306085590304</v>
      </c>
      <c r="AD368" s="602">
        <v>-16.482719806007935</v>
      </c>
      <c r="AE368" s="603"/>
      <c r="AF368" s="53">
        <v>-2.6899735671395475E-2</v>
      </c>
      <c r="AG368" s="616">
        <v>-7.5802428016140766</v>
      </c>
      <c r="AH368" s="617"/>
      <c r="AI368" s="53">
        <v>-1.2553311919088039E-2</v>
      </c>
      <c r="AJ368" s="602">
        <v>-97.942034069318424</v>
      </c>
      <c r="AK368" s="603"/>
      <c r="AL368" s="45">
        <v>-0.14108500277431757</v>
      </c>
    </row>
    <row r="369" spans="1:33" s="15" customFormat="1" x14ac:dyDescent="0.35">
      <c r="A369" s="3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448"/>
      <c r="X369" s="11"/>
      <c r="Y369" s="11"/>
      <c r="Z369" s="13"/>
      <c r="AA369" s="11"/>
      <c r="AB369" s="11"/>
      <c r="AC369" s="11"/>
      <c r="AD369" s="11"/>
      <c r="AE369" s="11"/>
      <c r="AF369" s="11"/>
      <c r="AG369" s="11"/>
    </row>
    <row r="370" spans="1:33" x14ac:dyDescent="0.35">
      <c r="A370" s="10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440"/>
      <c r="X370" s="13"/>
      <c r="Y370" s="13"/>
      <c r="AA370" s="13"/>
      <c r="AB370" s="13"/>
      <c r="AC370" s="13"/>
      <c r="AD370" s="13"/>
      <c r="AE370" s="13"/>
      <c r="AF370" s="13"/>
      <c r="AG370" s="14"/>
    </row>
    <row r="371" spans="1:33" ht="13.4" customHeight="1" x14ac:dyDescent="0.35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440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</row>
    <row r="372" spans="1:33" ht="13.5" customHeight="1" x14ac:dyDescent="0.35">
      <c r="A372" s="10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440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</row>
    <row r="373" spans="1:33" ht="13.5" customHeight="1" x14ac:dyDescent="0.35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440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</row>
    <row r="374" spans="1:33" ht="13.5" customHeight="1" x14ac:dyDescent="0.35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440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</row>
    <row r="375" spans="1:33" ht="13.5" customHeight="1" x14ac:dyDescent="0.35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440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</row>
    <row r="376" spans="1:33" ht="13.5" customHeight="1" x14ac:dyDescent="0.35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440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</row>
    <row r="377" spans="1:33" ht="13.5" customHeight="1" x14ac:dyDescent="0.35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440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</row>
    <row r="378" spans="1:33" ht="13.5" customHeight="1" x14ac:dyDescent="0.35">
      <c r="A378" s="10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440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</row>
    <row r="379" spans="1:33" ht="13.5" customHeight="1" x14ac:dyDescent="0.35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440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</row>
    <row r="380" spans="1:33" ht="13.5" customHeight="1" x14ac:dyDescent="0.35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440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</row>
    <row r="381" spans="1:33" ht="13.5" customHeight="1" x14ac:dyDescent="0.35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440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</row>
    <row r="382" spans="1:33" ht="13.5" customHeight="1" x14ac:dyDescent="0.35">
      <c r="A382" s="10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440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</row>
    <row r="383" spans="1:33" ht="13.5" customHeight="1" x14ac:dyDescent="0.3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440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</row>
    <row r="384" spans="1:33" ht="13.5" customHeight="1" x14ac:dyDescent="0.35">
      <c r="A384" s="10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440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</row>
    <row r="385" spans="1:33" ht="13.5" customHeight="1" x14ac:dyDescent="0.35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440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</row>
    <row r="386" spans="1:33" ht="13.5" customHeight="1" x14ac:dyDescent="0.35">
      <c r="A386" s="10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440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</row>
    <row r="387" spans="1:33" ht="13.5" customHeight="1" x14ac:dyDescent="0.35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440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</row>
    <row r="388" spans="1:33" ht="13.5" customHeight="1" x14ac:dyDescent="0.35">
      <c r="A388" s="10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440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</row>
    <row r="389" spans="1:33" ht="13.5" customHeight="1" x14ac:dyDescent="0.35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440"/>
      <c r="X389" s="13"/>
      <c r="Y389" s="13"/>
      <c r="Z389" s="13"/>
      <c r="AA389" s="13"/>
      <c r="AB389" s="13"/>
      <c r="AC389" s="13"/>
      <c r="AD389" s="13"/>
      <c r="AE389" s="13"/>
      <c r="AF389" s="13"/>
      <c r="AG389" s="14"/>
    </row>
    <row r="390" spans="1:33" ht="13.5" customHeight="1" x14ac:dyDescent="0.35">
      <c r="A390" s="10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440"/>
      <c r="X390" s="13"/>
      <c r="Y390" s="13"/>
      <c r="Z390" s="13"/>
      <c r="AA390" s="13"/>
      <c r="AB390" s="13"/>
      <c r="AC390" s="13"/>
      <c r="AD390" s="13"/>
      <c r="AE390" s="13"/>
      <c r="AF390" s="13"/>
      <c r="AG390" s="14"/>
    </row>
    <row r="391" spans="1:33" ht="13.5" customHeight="1" x14ac:dyDescent="0.35">
      <c r="A391" s="10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440"/>
      <c r="X391" s="13"/>
      <c r="Y391" s="13"/>
      <c r="Z391" s="13"/>
      <c r="AA391" s="13"/>
      <c r="AB391" s="13"/>
      <c r="AC391" s="13"/>
      <c r="AD391" s="13"/>
      <c r="AE391" s="13"/>
      <c r="AF391" s="13"/>
      <c r="AG391" s="14"/>
    </row>
    <row r="392" spans="1:33" ht="13.5" customHeight="1" x14ac:dyDescent="0.35">
      <c r="A392" s="10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440"/>
      <c r="X392" s="13"/>
      <c r="Y392" s="13"/>
      <c r="Z392" s="13"/>
      <c r="AA392" s="13"/>
      <c r="AB392" s="13"/>
      <c r="AC392" s="13"/>
      <c r="AD392" s="13"/>
      <c r="AE392" s="13"/>
      <c r="AF392" s="13"/>
      <c r="AG392" s="14"/>
    </row>
    <row r="393" spans="1:33" ht="13.5" customHeight="1" x14ac:dyDescent="0.35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440"/>
      <c r="X393" s="13"/>
      <c r="Y393" s="13"/>
      <c r="Z393" s="13"/>
      <c r="AA393" s="13"/>
      <c r="AB393" s="13"/>
      <c r="AC393" s="13"/>
      <c r="AD393" s="13"/>
      <c r="AE393" s="13"/>
      <c r="AF393" s="13"/>
      <c r="AG393" s="14"/>
    </row>
    <row r="394" spans="1:33" ht="13.5" customHeight="1" x14ac:dyDescent="0.35">
      <c r="A394" s="10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440"/>
      <c r="X394" s="13"/>
      <c r="Y394" s="13"/>
      <c r="Z394" s="13"/>
      <c r="AA394" s="13"/>
      <c r="AB394" s="13"/>
      <c r="AC394" s="13"/>
      <c r="AD394" s="13"/>
      <c r="AE394" s="13"/>
      <c r="AF394" s="13"/>
      <c r="AG394" s="14"/>
    </row>
    <row r="395" spans="1:33" ht="13.5" customHeight="1" x14ac:dyDescent="0.35">
      <c r="A395" s="10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440"/>
      <c r="X395" s="13"/>
      <c r="Y395" s="13"/>
      <c r="Z395" s="13"/>
      <c r="AA395" s="13"/>
      <c r="AB395" s="13"/>
      <c r="AC395" s="13"/>
      <c r="AD395" s="13"/>
      <c r="AE395" s="13"/>
      <c r="AF395" s="13"/>
      <c r="AG395" s="14"/>
    </row>
    <row r="396" spans="1:33" ht="13.5" customHeight="1" x14ac:dyDescent="0.35">
      <c r="A396" s="10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440"/>
      <c r="X396" s="13"/>
      <c r="Y396" s="13"/>
      <c r="Z396" s="13"/>
      <c r="AA396" s="13"/>
      <c r="AB396" s="13"/>
      <c r="AC396" s="13"/>
      <c r="AD396" s="13"/>
      <c r="AE396" s="13"/>
      <c r="AF396" s="13"/>
      <c r="AG396" s="14"/>
    </row>
    <row r="397" spans="1:33" ht="13.5" customHeight="1" x14ac:dyDescent="0.35">
      <c r="A397" s="10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440"/>
      <c r="X397" s="13"/>
      <c r="Y397" s="13"/>
      <c r="Z397" s="13"/>
      <c r="AA397" s="13"/>
      <c r="AB397" s="13"/>
      <c r="AC397" s="13"/>
      <c r="AD397" s="13"/>
      <c r="AE397" s="13"/>
      <c r="AF397" s="13"/>
      <c r="AG397" s="14"/>
    </row>
    <row r="398" spans="1:33" s="328" customFormat="1" ht="27" customHeight="1" x14ac:dyDescent="0.35">
      <c r="A398" s="328" t="s">
        <v>40</v>
      </c>
      <c r="W398" s="449"/>
      <c r="Z398" s="328" t="s">
        <v>154</v>
      </c>
    </row>
    <row r="399" spans="1:33" x14ac:dyDescent="0.35">
      <c r="W399" s="420"/>
    </row>
    <row r="400" spans="1:33" x14ac:dyDescent="0.35">
      <c r="W400" s="420"/>
    </row>
    <row r="401" spans="23:23" x14ac:dyDescent="0.35">
      <c r="W401" s="420"/>
    </row>
    <row r="402" spans="23:23" x14ac:dyDescent="0.35">
      <c r="W402" s="420"/>
    </row>
    <row r="403" spans="23:23" x14ac:dyDescent="0.35">
      <c r="W403" s="420"/>
    </row>
    <row r="404" spans="23:23" x14ac:dyDescent="0.35">
      <c r="W404" s="420"/>
    </row>
    <row r="405" spans="23:23" x14ac:dyDescent="0.35">
      <c r="W405" s="420"/>
    </row>
    <row r="406" spans="23:23" x14ac:dyDescent="0.35">
      <c r="W406" s="420"/>
    </row>
    <row r="407" spans="23:23" x14ac:dyDescent="0.35">
      <c r="W407" s="420"/>
    </row>
    <row r="408" spans="23:23" x14ac:dyDescent="0.35">
      <c r="W408" s="420"/>
    </row>
    <row r="409" spans="23:23" x14ac:dyDescent="0.35">
      <c r="W409" s="420"/>
    </row>
    <row r="410" spans="23:23" x14ac:dyDescent="0.35">
      <c r="W410" s="420"/>
    </row>
    <row r="411" spans="23:23" x14ac:dyDescent="0.35">
      <c r="W411" s="420"/>
    </row>
    <row r="412" spans="23:23" x14ac:dyDescent="0.35">
      <c r="W412" s="420"/>
    </row>
    <row r="413" spans="23:23" x14ac:dyDescent="0.35">
      <c r="W413" s="420"/>
    </row>
    <row r="414" spans="23:23" x14ac:dyDescent="0.35">
      <c r="W414" s="420"/>
    </row>
    <row r="415" spans="23:23" x14ac:dyDescent="0.35">
      <c r="W415" s="420"/>
    </row>
    <row r="416" spans="23:23" x14ac:dyDescent="0.35">
      <c r="W416" s="420"/>
    </row>
    <row r="417" spans="1:51" x14ac:dyDescent="0.35">
      <c r="W417" s="420"/>
    </row>
    <row r="418" spans="1:51" x14ac:dyDescent="0.35">
      <c r="W418" s="420"/>
    </row>
    <row r="419" spans="1:51" x14ac:dyDescent="0.35">
      <c r="W419" s="420"/>
    </row>
    <row r="420" spans="1:51" x14ac:dyDescent="0.35">
      <c r="W420" s="420"/>
    </row>
    <row r="421" spans="1:51" x14ac:dyDescent="0.35">
      <c r="W421" s="420"/>
    </row>
    <row r="422" spans="1:51" x14ac:dyDescent="0.35">
      <c r="W422" s="420"/>
    </row>
    <row r="423" spans="1:51" x14ac:dyDescent="0.35">
      <c r="W423" s="420"/>
    </row>
    <row r="424" spans="1:51" x14ac:dyDescent="0.35">
      <c r="W424" s="420"/>
    </row>
    <row r="425" spans="1:51" x14ac:dyDescent="0.35">
      <c r="W425" s="420"/>
    </row>
    <row r="426" spans="1:51" x14ac:dyDescent="0.35">
      <c r="W426" s="420"/>
    </row>
    <row r="427" spans="1:51" s="360" customFormat="1" ht="45" customHeight="1" x14ac:dyDescent="0.65">
      <c r="A427" s="646" t="s">
        <v>127</v>
      </c>
      <c r="B427" s="646"/>
      <c r="C427" s="646"/>
      <c r="D427" s="646"/>
      <c r="E427" s="646"/>
      <c r="F427" s="646"/>
      <c r="G427" s="646"/>
      <c r="H427" s="646"/>
      <c r="I427" s="646"/>
      <c r="J427" s="646"/>
      <c r="K427" s="646"/>
      <c r="L427" s="646"/>
      <c r="M427" s="646"/>
      <c r="N427" s="646"/>
      <c r="O427" s="646"/>
      <c r="P427" s="646"/>
      <c r="Q427" s="646"/>
      <c r="R427" s="646"/>
      <c r="W427" s="450"/>
      <c r="Z427" s="646" t="s">
        <v>289</v>
      </c>
      <c r="AA427" s="646"/>
      <c r="AB427" s="646"/>
      <c r="AC427" s="646"/>
      <c r="AD427" s="646"/>
      <c r="AE427" s="646"/>
      <c r="AF427" s="646"/>
      <c r="AG427" s="646"/>
      <c r="AH427" s="646"/>
      <c r="AI427" s="646"/>
      <c r="AJ427" s="646"/>
      <c r="AK427" s="646"/>
      <c r="AL427" s="646"/>
      <c r="AM427" s="646"/>
      <c r="AN427" s="646"/>
      <c r="AO427" s="646"/>
      <c r="AP427" s="646"/>
      <c r="AQ427" s="646"/>
      <c r="AV427" s="361"/>
      <c r="AW427" s="361"/>
      <c r="AX427" s="361"/>
      <c r="AY427" s="361"/>
    </row>
    <row r="428" spans="1:51" s="322" customFormat="1" ht="37.5" customHeight="1" x14ac:dyDescent="0.35">
      <c r="A428" s="333" t="s">
        <v>85</v>
      </c>
      <c r="B428" s="323"/>
      <c r="C428" s="323"/>
      <c r="D428" s="323"/>
      <c r="E428" s="323"/>
      <c r="F428" s="323"/>
      <c r="G428" s="323"/>
      <c r="H428" s="323"/>
      <c r="I428" s="323"/>
      <c r="J428" s="323"/>
      <c r="K428" s="323"/>
      <c r="L428" s="323"/>
      <c r="M428" s="323"/>
      <c r="N428" s="323"/>
      <c r="O428" s="323"/>
      <c r="P428" s="323"/>
      <c r="Q428" s="323"/>
      <c r="R428" s="323"/>
      <c r="W428" s="447"/>
      <c r="Z428" s="333" t="s">
        <v>295</v>
      </c>
      <c r="AA428" s="323"/>
      <c r="AB428" s="323"/>
      <c r="AC428" s="323"/>
      <c r="AD428" s="323"/>
      <c r="AE428" s="323"/>
      <c r="AF428" s="323"/>
      <c r="AG428" s="323"/>
      <c r="AH428" s="323"/>
      <c r="AI428" s="323"/>
      <c r="AJ428" s="323"/>
      <c r="AK428" s="323"/>
      <c r="AL428" s="323"/>
      <c r="AM428" s="323"/>
      <c r="AN428" s="323"/>
      <c r="AO428" s="323"/>
      <c r="AP428" s="323"/>
      <c r="AQ428" s="323"/>
      <c r="AV428" s="324"/>
      <c r="AW428" s="324"/>
      <c r="AX428" s="324"/>
      <c r="AY428" s="324"/>
    </row>
    <row r="429" spans="1:51" x14ac:dyDescent="0.35">
      <c r="W429" s="420"/>
    </row>
    <row r="430" spans="1:51" x14ac:dyDescent="0.35">
      <c r="W430" s="420"/>
    </row>
    <row r="431" spans="1:51" x14ac:dyDescent="0.35">
      <c r="W431" s="420"/>
    </row>
    <row r="432" spans="1:51" ht="33" customHeight="1" x14ac:dyDescent="0.35">
      <c r="A432" s="640" t="s">
        <v>119</v>
      </c>
      <c r="B432" s="640"/>
      <c r="C432" s="640"/>
      <c r="D432" s="640"/>
      <c r="E432" s="640"/>
      <c r="F432" s="640"/>
      <c r="G432" s="640"/>
      <c r="H432" s="640"/>
      <c r="I432" s="640"/>
      <c r="J432" s="640"/>
      <c r="K432" s="640"/>
      <c r="L432" s="640"/>
      <c r="M432" s="640"/>
      <c r="W432" s="420"/>
      <c r="Z432" s="640" t="s">
        <v>164</v>
      </c>
      <c r="AA432" s="640"/>
      <c r="AB432" s="640"/>
      <c r="AC432" s="640"/>
      <c r="AD432" s="640"/>
      <c r="AE432" s="640"/>
      <c r="AF432" s="640"/>
      <c r="AG432" s="640"/>
      <c r="AH432" s="640"/>
      <c r="AI432" s="640"/>
      <c r="AJ432" s="640"/>
      <c r="AK432" s="640"/>
      <c r="AL432" s="640"/>
    </row>
    <row r="433" spans="1:38" ht="29.15" customHeight="1" x14ac:dyDescent="0.35">
      <c r="A433" s="325"/>
      <c r="B433" s="641" t="s">
        <v>116</v>
      </c>
      <c r="C433" s="642"/>
      <c r="D433" s="643"/>
      <c r="E433" s="641" t="s">
        <v>117</v>
      </c>
      <c r="F433" s="642"/>
      <c r="G433" s="643"/>
      <c r="H433" s="641" t="s">
        <v>118</v>
      </c>
      <c r="I433" s="642"/>
      <c r="J433" s="643"/>
      <c r="K433" s="641" t="s">
        <v>120</v>
      </c>
      <c r="L433" s="642"/>
      <c r="M433" s="642"/>
      <c r="W433" s="420"/>
      <c r="Z433" s="325"/>
      <c r="AA433" s="641" t="s">
        <v>181</v>
      </c>
      <c r="AB433" s="642"/>
      <c r="AC433" s="643"/>
      <c r="AD433" s="641" t="s">
        <v>165</v>
      </c>
      <c r="AE433" s="642"/>
      <c r="AF433" s="643"/>
      <c r="AG433" s="641" t="s">
        <v>166</v>
      </c>
      <c r="AH433" s="642"/>
      <c r="AI433" s="643"/>
      <c r="AJ433" s="641" t="s">
        <v>228</v>
      </c>
      <c r="AK433" s="642"/>
      <c r="AL433" s="642"/>
    </row>
    <row r="434" spans="1:38" x14ac:dyDescent="0.35">
      <c r="A434" s="325"/>
      <c r="B434" s="644" t="s">
        <v>7</v>
      </c>
      <c r="C434" s="645"/>
      <c r="D434" s="327" t="s">
        <v>6</v>
      </c>
      <c r="E434" s="644" t="s">
        <v>7</v>
      </c>
      <c r="F434" s="645"/>
      <c r="G434" s="327" t="s">
        <v>6</v>
      </c>
      <c r="H434" s="644" t="s">
        <v>7</v>
      </c>
      <c r="I434" s="645"/>
      <c r="J434" s="327" t="s">
        <v>6</v>
      </c>
      <c r="K434" s="644" t="s">
        <v>7</v>
      </c>
      <c r="L434" s="645"/>
      <c r="M434" s="326" t="s">
        <v>6</v>
      </c>
      <c r="W434" s="420"/>
      <c r="Z434" s="325"/>
      <c r="AA434" s="644" t="s">
        <v>167</v>
      </c>
      <c r="AB434" s="645"/>
      <c r="AC434" s="327" t="s">
        <v>6</v>
      </c>
      <c r="AD434" s="644" t="s">
        <v>167</v>
      </c>
      <c r="AE434" s="645"/>
      <c r="AF434" s="327" t="s">
        <v>6</v>
      </c>
      <c r="AG434" s="644" t="s">
        <v>167</v>
      </c>
      <c r="AH434" s="645"/>
      <c r="AI434" s="327" t="s">
        <v>6</v>
      </c>
      <c r="AJ434" s="644" t="s">
        <v>167</v>
      </c>
      <c r="AK434" s="645"/>
      <c r="AL434" s="326" t="s">
        <v>6</v>
      </c>
    </row>
    <row r="435" spans="1:38" ht="21" customHeight="1" x14ac:dyDescent="0.35">
      <c r="A435" s="50" t="s">
        <v>24</v>
      </c>
      <c r="B435" s="630">
        <v>136.28053247618902</v>
      </c>
      <c r="C435" s="631"/>
      <c r="D435" s="43">
        <v>0.22855744246992177</v>
      </c>
      <c r="E435" s="608">
        <v>-8.5571448945048019</v>
      </c>
      <c r="F435" s="609"/>
      <c r="G435" s="52">
        <v>-5.9080931494115752E-2</v>
      </c>
      <c r="H435" s="608">
        <v>6.0670582017005756</v>
      </c>
      <c r="I435" s="609"/>
      <c r="J435" s="52">
        <v>4.6593167377680711E-2</v>
      </c>
      <c r="K435" s="599">
        <v>-14.371043595728565</v>
      </c>
      <c r="L435" s="552"/>
      <c r="M435" s="41">
        <v>-9.5392587123470651E-2</v>
      </c>
      <c r="N435" s="696"/>
      <c r="O435" s="696"/>
      <c r="P435" s="8"/>
      <c r="Q435" s="696"/>
      <c r="R435" s="696"/>
      <c r="S435" s="8"/>
      <c r="T435" s="696"/>
      <c r="U435" s="696"/>
      <c r="V435" s="8"/>
      <c r="W435" s="420"/>
      <c r="X435" s="341"/>
      <c r="Z435" s="1" t="s">
        <v>202</v>
      </c>
      <c r="AA435" s="630">
        <v>136.28053247618902</v>
      </c>
      <c r="AB435" s="631"/>
      <c r="AC435" s="43">
        <v>0.22855744246992177</v>
      </c>
      <c r="AD435" s="608">
        <v>-8.5571448945048019</v>
      </c>
      <c r="AE435" s="609"/>
      <c r="AF435" s="52">
        <v>-5.9080931494115752E-2</v>
      </c>
      <c r="AG435" s="608">
        <v>6.0670582017005756</v>
      </c>
      <c r="AH435" s="609"/>
      <c r="AI435" s="52">
        <v>4.6593167377680711E-2</v>
      </c>
      <c r="AJ435" s="599">
        <v>-14.371043595728565</v>
      </c>
      <c r="AK435" s="552"/>
      <c r="AL435" s="41">
        <v>-9.5392587123470651E-2</v>
      </c>
    </row>
    <row r="436" spans="1:38" ht="21" customHeight="1" x14ac:dyDescent="0.35">
      <c r="A436" s="50" t="s">
        <v>25</v>
      </c>
      <c r="B436" s="630">
        <v>185.06556443028032</v>
      </c>
      <c r="C436" s="631"/>
      <c r="D436" s="43">
        <v>0.31037530692674486</v>
      </c>
      <c r="E436" s="608">
        <v>-1.2474337373774915</v>
      </c>
      <c r="F436" s="609"/>
      <c r="G436" s="124">
        <v>-6.6953661292861177E-3</v>
      </c>
      <c r="H436" s="599">
        <v>26.918306424959297</v>
      </c>
      <c r="I436" s="552"/>
      <c r="J436" s="43">
        <v>0.17021038976251868</v>
      </c>
      <c r="K436" s="608">
        <v>-7.2763095542906626</v>
      </c>
      <c r="L436" s="609"/>
      <c r="M436" s="41">
        <v>-3.7830085584350415E-2</v>
      </c>
      <c r="N436" s="696"/>
      <c r="O436" s="696"/>
      <c r="P436" s="8"/>
      <c r="Q436" s="696"/>
      <c r="R436" s="696"/>
      <c r="S436" s="8"/>
      <c r="T436" s="696"/>
      <c r="U436" s="696"/>
      <c r="V436" s="8"/>
      <c r="W436" s="420"/>
      <c r="X436" s="341"/>
      <c r="Z436" s="1" t="s">
        <v>189</v>
      </c>
      <c r="AA436" s="630">
        <v>185.06556443028032</v>
      </c>
      <c r="AB436" s="631"/>
      <c r="AC436" s="43">
        <v>0.31037530692674486</v>
      </c>
      <c r="AD436" s="608">
        <v>-1.2474337373774915</v>
      </c>
      <c r="AE436" s="609"/>
      <c r="AF436" s="124">
        <v>-6.6953661292861177E-3</v>
      </c>
      <c r="AG436" s="599">
        <v>26.918306424959297</v>
      </c>
      <c r="AH436" s="552"/>
      <c r="AI436" s="43">
        <v>0.17021038976251868</v>
      </c>
      <c r="AJ436" s="608">
        <v>-7.2763095542906626</v>
      </c>
      <c r="AK436" s="609"/>
      <c r="AL436" s="41">
        <v>-3.7830085584350415E-2</v>
      </c>
    </row>
    <row r="437" spans="1:38" ht="21" customHeight="1" x14ac:dyDescent="0.35">
      <c r="A437" s="50" t="s">
        <v>26</v>
      </c>
      <c r="B437" s="630">
        <v>148.78698071091986</v>
      </c>
      <c r="C437" s="631"/>
      <c r="D437" s="43">
        <v>0.24953213174486993</v>
      </c>
      <c r="E437" s="608">
        <v>-6.6712581861760896</v>
      </c>
      <c r="F437" s="609"/>
      <c r="G437" s="52">
        <v>-4.2913506762366382E-2</v>
      </c>
      <c r="H437" s="599">
        <v>-36.440046356699725</v>
      </c>
      <c r="I437" s="552"/>
      <c r="J437" s="43">
        <v>-0.19673179953051234</v>
      </c>
      <c r="K437" s="599">
        <v>-83.186117633002993</v>
      </c>
      <c r="L437" s="552"/>
      <c r="M437" s="8">
        <v>-0.35860243376010537</v>
      </c>
      <c r="N437" s="696"/>
      <c r="O437" s="696"/>
      <c r="P437" s="8"/>
      <c r="Q437" s="696"/>
      <c r="R437" s="696"/>
      <c r="S437" s="8"/>
      <c r="T437" s="696"/>
      <c r="U437" s="696"/>
      <c r="V437" s="8"/>
      <c r="W437" s="420"/>
      <c r="X437" s="341"/>
      <c r="Z437" s="1" t="s">
        <v>190</v>
      </c>
      <c r="AA437" s="630">
        <v>148.78698071091986</v>
      </c>
      <c r="AB437" s="631"/>
      <c r="AC437" s="43">
        <v>0.24953213174486993</v>
      </c>
      <c r="AD437" s="608">
        <v>-6.6712581861760896</v>
      </c>
      <c r="AE437" s="609"/>
      <c r="AF437" s="52">
        <v>-4.2913506762366382E-2</v>
      </c>
      <c r="AG437" s="599">
        <v>-36.440046356699725</v>
      </c>
      <c r="AH437" s="552"/>
      <c r="AI437" s="43">
        <v>-0.19673179953051234</v>
      </c>
      <c r="AJ437" s="599">
        <v>-83.186117633002993</v>
      </c>
      <c r="AK437" s="552"/>
      <c r="AL437" s="8">
        <v>-0.35860243376010537</v>
      </c>
    </row>
    <row r="438" spans="1:38" ht="21" customHeight="1" x14ac:dyDescent="0.35">
      <c r="A438" s="50" t="s">
        <v>27</v>
      </c>
      <c r="B438" s="630">
        <v>38.902992053655503</v>
      </c>
      <c r="C438" s="631"/>
      <c r="D438" s="52">
        <v>6.5244596617383549E-2</v>
      </c>
      <c r="E438" s="632">
        <v>-0.2536077172299116</v>
      </c>
      <c r="F438" s="633"/>
      <c r="G438" s="124">
        <v>-6.4767553544953227E-3</v>
      </c>
      <c r="H438" s="608">
        <v>-3.6654101073893841</v>
      </c>
      <c r="I438" s="609"/>
      <c r="J438" s="52">
        <v>-8.6106358738164412E-2</v>
      </c>
      <c r="K438" s="608">
        <v>-2.096585764738542</v>
      </c>
      <c r="L438" s="609"/>
      <c r="M438" s="41">
        <v>-5.1136764725365769E-2</v>
      </c>
      <c r="N438" s="696"/>
      <c r="O438" s="696"/>
      <c r="P438" s="8"/>
      <c r="Q438" s="696"/>
      <c r="R438" s="696"/>
      <c r="S438" s="8"/>
      <c r="T438" s="696"/>
      <c r="U438" s="696"/>
      <c r="V438" s="8"/>
      <c r="W438" s="420"/>
      <c r="X438" s="341"/>
      <c r="Z438" s="1" t="s">
        <v>191</v>
      </c>
      <c r="AA438" s="630">
        <v>38.902992053655503</v>
      </c>
      <c r="AB438" s="631"/>
      <c r="AC438" s="52">
        <v>6.5244596617383549E-2</v>
      </c>
      <c r="AD438" s="632">
        <v>-0.2536077172299116</v>
      </c>
      <c r="AE438" s="633"/>
      <c r="AF438" s="124">
        <v>-6.4767553544953227E-3</v>
      </c>
      <c r="AG438" s="608">
        <v>-3.6654101073893841</v>
      </c>
      <c r="AH438" s="609"/>
      <c r="AI438" s="52">
        <v>-8.6106358738164412E-2</v>
      </c>
      <c r="AJ438" s="608">
        <v>-2.096585764738542</v>
      </c>
      <c r="AK438" s="609"/>
      <c r="AL438" s="41">
        <v>-5.1136764725365769E-2</v>
      </c>
    </row>
    <row r="439" spans="1:38" ht="21" customHeight="1" x14ac:dyDescent="0.35">
      <c r="A439" s="51" t="s">
        <v>28</v>
      </c>
      <c r="B439" s="630">
        <v>68.391495472487065</v>
      </c>
      <c r="C439" s="631"/>
      <c r="D439" s="43">
        <v>0.11470006029376204</v>
      </c>
      <c r="E439" s="632">
        <v>0.43872227176440504</v>
      </c>
      <c r="F439" s="633"/>
      <c r="G439" s="124">
        <v>6.4562820779732188E-3</v>
      </c>
      <c r="H439" s="608">
        <v>4.4752756392283359</v>
      </c>
      <c r="I439" s="609"/>
      <c r="J439" s="52">
        <v>7.0017839773741208E-2</v>
      </c>
      <c r="K439" s="599">
        <v>23.02380059760371</v>
      </c>
      <c r="L439" s="552"/>
      <c r="M439" s="8">
        <v>0.50749328704267582</v>
      </c>
      <c r="N439" s="8"/>
      <c r="O439" s="8"/>
      <c r="P439" s="8"/>
      <c r="Q439" s="8"/>
      <c r="R439" s="8"/>
      <c r="S439" s="8"/>
      <c r="T439" s="8"/>
      <c r="U439" s="8"/>
      <c r="V439" s="8"/>
      <c r="W439" s="420"/>
      <c r="X439" s="8"/>
      <c r="Z439" s="1" t="s">
        <v>203</v>
      </c>
      <c r="AA439" s="630">
        <v>68.391495472487065</v>
      </c>
      <c r="AB439" s="631"/>
      <c r="AC439" s="43">
        <v>0.11470006029376204</v>
      </c>
      <c r="AD439" s="632">
        <v>0.43872227176440504</v>
      </c>
      <c r="AE439" s="633"/>
      <c r="AF439" s="124">
        <v>6.4562820779732188E-3</v>
      </c>
      <c r="AG439" s="608">
        <v>4.4752756392283359</v>
      </c>
      <c r="AH439" s="609"/>
      <c r="AI439" s="52">
        <v>7.0017839773741208E-2</v>
      </c>
      <c r="AJ439" s="599">
        <v>23.02380059760371</v>
      </c>
      <c r="AK439" s="552"/>
      <c r="AL439" s="8">
        <v>0.50749328704267582</v>
      </c>
    </row>
    <row r="440" spans="1:38" ht="21" customHeight="1" x14ac:dyDescent="0.35">
      <c r="A440" s="111" t="s">
        <v>29</v>
      </c>
      <c r="B440" s="638">
        <v>18.836249342069891</v>
      </c>
      <c r="C440" s="639"/>
      <c r="D440" s="112">
        <v>3.1590461947317683E-2</v>
      </c>
      <c r="E440" s="614">
        <v>-0.19199754248415957</v>
      </c>
      <c r="F440" s="615"/>
      <c r="G440" s="112">
        <v>-1.0090133034799553E-2</v>
      </c>
      <c r="H440" s="626">
        <v>-4.9354266034132479</v>
      </c>
      <c r="I440" s="627"/>
      <c r="J440" s="108">
        <v>-0.20761794897136943</v>
      </c>
      <c r="K440" s="600">
        <v>-14.035778119161478</v>
      </c>
      <c r="L440" s="601"/>
      <c r="M440" s="106">
        <v>-0.42698242862308999</v>
      </c>
      <c r="N440" s="8"/>
      <c r="O440" s="8"/>
      <c r="P440" s="8"/>
      <c r="Q440" s="8"/>
      <c r="R440" s="8"/>
      <c r="S440" s="8"/>
      <c r="T440" s="8"/>
      <c r="U440" s="8"/>
      <c r="V440" s="8"/>
      <c r="W440" s="420"/>
      <c r="X440" s="8"/>
      <c r="Z440" s="111" t="s">
        <v>140</v>
      </c>
      <c r="AA440" s="638">
        <v>18.836249342069891</v>
      </c>
      <c r="AB440" s="639"/>
      <c r="AC440" s="112">
        <v>3.1590461947317683E-2</v>
      </c>
      <c r="AD440" s="614">
        <v>-0.19199754248415957</v>
      </c>
      <c r="AE440" s="615"/>
      <c r="AF440" s="112">
        <v>-1.0090133034799553E-2</v>
      </c>
      <c r="AG440" s="626">
        <v>-4.9354266034132479</v>
      </c>
      <c r="AH440" s="627"/>
      <c r="AI440" s="108">
        <v>-0.20761794897136943</v>
      </c>
      <c r="AJ440" s="600">
        <v>-14.035778119161478</v>
      </c>
      <c r="AK440" s="601"/>
      <c r="AL440" s="106">
        <v>-0.42698242862308999</v>
      </c>
    </row>
    <row r="441" spans="1:38" s="15" customFormat="1" ht="29.25" customHeight="1" x14ac:dyDescent="0.35">
      <c r="A441" s="46" t="s">
        <v>16</v>
      </c>
      <c r="B441" s="602">
        <v>596.26381448560176</v>
      </c>
      <c r="C441" s="603"/>
      <c r="D441" s="47">
        <v>1</v>
      </c>
      <c r="E441" s="602">
        <v>-16.482719806007935</v>
      </c>
      <c r="F441" s="603"/>
      <c r="G441" s="53">
        <v>-2.6899735671395475E-2</v>
      </c>
      <c r="H441" s="616">
        <v>-7.5802428016140766</v>
      </c>
      <c r="I441" s="617"/>
      <c r="J441" s="53">
        <v>-1.2553311919088039E-2</v>
      </c>
      <c r="K441" s="602">
        <v>-97.942034069318424</v>
      </c>
      <c r="L441" s="603"/>
      <c r="M441" s="45">
        <v>-0.14108500277431757</v>
      </c>
      <c r="N441" s="695"/>
      <c r="O441" s="695"/>
      <c r="P441" s="11"/>
      <c r="Q441" s="695"/>
      <c r="R441" s="695"/>
      <c r="S441" s="11"/>
      <c r="T441" s="695"/>
      <c r="U441" s="695"/>
      <c r="V441" s="11"/>
      <c r="W441" s="420"/>
      <c r="X441" s="456"/>
      <c r="Z441" s="46" t="s">
        <v>141</v>
      </c>
      <c r="AA441" s="602">
        <v>596.26381448560176</v>
      </c>
      <c r="AB441" s="603"/>
      <c r="AC441" s="47">
        <v>1</v>
      </c>
      <c r="AD441" s="602">
        <v>-16.482719806007935</v>
      </c>
      <c r="AE441" s="603"/>
      <c r="AF441" s="53">
        <v>-2.6899735671395475E-2</v>
      </c>
      <c r="AG441" s="616">
        <v>-7.5802428016140766</v>
      </c>
      <c r="AH441" s="617"/>
      <c r="AI441" s="53">
        <v>-1.2553311919088039E-2</v>
      </c>
      <c r="AJ441" s="602">
        <v>-97.942034069318424</v>
      </c>
      <c r="AK441" s="603"/>
      <c r="AL441" s="45">
        <v>-0.14108500277431757</v>
      </c>
    </row>
    <row r="442" spans="1:38" x14ac:dyDescent="0.35">
      <c r="W442" s="420"/>
    </row>
    <row r="443" spans="1:38" x14ac:dyDescent="0.35">
      <c r="W443" s="420"/>
    </row>
    <row r="444" spans="1:38" x14ac:dyDescent="0.35">
      <c r="W444" s="420"/>
    </row>
    <row r="445" spans="1:38" x14ac:dyDescent="0.35">
      <c r="W445" s="420"/>
    </row>
    <row r="446" spans="1:38" x14ac:dyDescent="0.35">
      <c r="W446" s="420"/>
    </row>
    <row r="447" spans="1:38" x14ac:dyDescent="0.35">
      <c r="W447" s="420"/>
    </row>
    <row r="448" spans="1:38" x14ac:dyDescent="0.35">
      <c r="W448" s="420"/>
    </row>
    <row r="449" spans="23:23" x14ac:dyDescent="0.35">
      <c r="W449" s="420"/>
    </row>
    <row r="450" spans="23:23" x14ac:dyDescent="0.35">
      <c r="W450" s="420"/>
    </row>
    <row r="451" spans="23:23" x14ac:dyDescent="0.35">
      <c r="W451" s="420"/>
    </row>
    <row r="452" spans="23:23" x14ac:dyDescent="0.35">
      <c r="W452" s="420"/>
    </row>
    <row r="453" spans="23:23" x14ac:dyDescent="0.35">
      <c r="W453" s="420"/>
    </row>
    <row r="454" spans="23:23" x14ac:dyDescent="0.35">
      <c r="W454" s="420"/>
    </row>
    <row r="455" spans="23:23" x14ac:dyDescent="0.35">
      <c r="W455" s="420"/>
    </row>
    <row r="456" spans="23:23" x14ac:dyDescent="0.35">
      <c r="W456" s="420"/>
    </row>
    <row r="457" spans="23:23" x14ac:dyDescent="0.35">
      <c r="W457" s="420"/>
    </row>
    <row r="458" spans="23:23" x14ac:dyDescent="0.35">
      <c r="W458" s="420"/>
    </row>
    <row r="459" spans="23:23" x14ac:dyDescent="0.35">
      <c r="W459" s="420"/>
    </row>
    <row r="460" spans="23:23" x14ac:dyDescent="0.35">
      <c r="W460" s="420"/>
    </row>
    <row r="461" spans="23:23" x14ac:dyDescent="0.35">
      <c r="W461" s="420"/>
    </row>
    <row r="462" spans="23:23" x14ac:dyDescent="0.35">
      <c r="W462" s="420"/>
    </row>
    <row r="463" spans="23:23" x14ac:dyDescent="0.35">
      <c r="W463" s="420"/>
    </row>
    <row r="464" spans="23:23" x14ac:dyDescent="0.35">
      <c r="W464" s="420"/>
    </row>
    <row r="465" spans="1:26" x14ac:dyDescent="0.35">
      <c r="W465" s="420"/>
    </row>
    <row r="466" spans="1:26" x14ac:dyDescent="0.35">
      <c r="W466" s="420"/>
    </row>
    <row r="467" spans="1:26" x14ac:dyDescent="0.35">
      <c r="W467" s="420"/>
    </row>
    <row r="468" spans="1:26" x14ac:dyDescent="0.35">
      <c r="W468" s="420"/>
    </row>
    <row r="469" spans="1:26" s="328" customFormat="1" ht="27" customHeight="1" x14ac:dyDescent="0.35">
      <c r="A469" s="328" t="s">
        <v>40</v>
      </c>
      <c r="W469" s="449"/>
      <c r="Z469" s="328" t="s">
        <v>154</v>
      </c>
    </row>
    <row r="470" spans="1:26" ht="18" customHeight="1" x14ac:dyDescent="0.35">
      <c r="W470" s="420"/>
    </row>
    <row r="471" spans="1:26" x14ac:dyDescent="0.35">
      <c r="W471" s="420"/>
    </row>
    <row r="472" spans="1:26" x14ac:dyDescent="0.35">
      <c r="W472" s="420"/>
    </row>
    <row r="473" spans="1:26" x14ac:dyDescent="0.35">
      <c r="W473" s="420"/>
    </row>
    <row r="474" spans="1:26" x14ac:dyDescent="0.35">
      <c r="W474" s="420"/>
    </row>
    <row r="475" spans="1:26" x14ac:dyDescent="0.35">
      <c r="W475" s="420"/>
    </row>
    <row r="476" spans="1:26" x14ac:dyDescent="0.35">
      <c r="W476" s="420"/>
    </row>
    <row r="477" spans="1:26" x14ac:dyDescent="0.35">
      <c r="W477" s="420"/>
    </row>
    <row r="478" spans="1:26" x14ac:dyDescent="0.35">
      <c r="W478" s="420"/>
    </row>
    <row r="479" spans="1:26" x14ac:dyDescent="0.35">
      <c r="W479" s="420"/>
    </row>
    <row r="480" spans="1:26" x14ac:dyDescent="0.35">
      <c r="W480" s="420"/>
    </row>
    <row r="481" spans="23:23" x14ac:dyDescent="0.35">
      <c r="W481" s="420"/>
    </row>
    <row r="482" spans="23:23" x14ac:dyDescent="0.35">
      <c r="W482" s="420"/>
    </row>
    <row r="483" spans="23:23" x14ac:dyDescent="0.35">
      <c r="W483" s="420"/>
    </row>
    <row r="484" spans="23:23" x14ac:dyDescent="0.35">
      <c r="W484" s="420"/>
    </row>
    <row r="485" spans="23:23" x14ac:dyDescent="0.35">
      <c r="W485" s="420"/>
    </row>
    <row r="486" spans="23:23" x14ac:dyDescent="0.35">
      <c r="W486" s="420"/>
    </row>
    <row r="487" spans="23:23" x14ac:dyDescent="0.35">
      <c r="W487" s="420"/>
    </row>
    <row r="488" spans="23:23" x14ac:dyDescent="0.35">
      <c r="W488" s="420"/>
    </row>
    <row r="489" spans="23:23" x14ac:dyDescent="0.35">
      <c r="W489" s="420"/>
    </row>
    <row r="490" spans="23:23" x14ac:dyDescent="0.35">
      <c r="W490" s="420"/>
    </row>
    <row r="491" spans="23:23" x14ac:dyDescent="0.35">
      <c r="W491" s="420"/>
    </row>
    <row r="492" spans="23:23" x14ac:dyDescent="0.35">
      <c r="W492" s="420"/>
    </row>
    <row r="493" spans="23:23" x14ac:dyDescent="0.35">
      <c r="W493" s="420"/>
    </row>
    <row r="494" spans="23:23" x14ac:dyDescent="0.35">
      <c r="W494" s="420"/>
    </row>
    <row r="495" spans="23:23" x14ac:dyDescent="0.35">
      <c r="W495" s="420"/>
    </row>
    <row r="496" spans="23:23" x14ac:dyDescent="0.35">
      <c r="W496" s="420"/>
    </row>
    <row r="497" spans="1:51" x14ac:dyDescent="0.35">
      <c r="W497" s="420"/>
    </row>
    <row r="498" spans="1:51" x14ac:dyDescent="0.35">
      <c r="W498" s="420"/>
    </row>
    <row r="499" spans="1:51" x14ac:dyDescent="0.35">
      <c r="W499" s="420"/>
    </row>
    <row r="500" spans="1:51" s="329" customFormat="1" ht="84" customHeight="1" x14ac:dyDescent="0.35">
      <c r="A500" s="329" t="s">
        <v>296</v>
      </c>
      <c r="B500" s="330"/>
      <c r="W500" s="451"/>
      <c r="Z500" s="329" t="s">
        <v>158</v>
      </c>
      <c r="AV500" s="330"/>
      <c r="AW500" s="330"/>
      <c r="AX500" s="330"/>
      <c r="AY500" s="330"/>
    </row>
    <row r="501" spans="1:51" x14ac:dyDescent="0.35">
      <c r="W501" s="420"/>
    </row>
    <row r="502" spans="1:51" x14ac:dyDescent="0.35">
      <c r="W502" s="420"/>
    </row>
    <row r="503" spans="1:51" ht="33" customHeight="1" x14ac:dyDescent="0.35">
      <c r="A503" s="634" t="s">
        <v>119</v>
      </c>
      <c r="B503" s="634"/>
      <c r="C503" s="634"/>
      <c r="D503" s="634"/>
      <c r="E503" s="634"/>
      <c r="F503" s="634"/>
      <c r="G503" s="634"/>
      <c r="H503" s="634"/>
      <c r="I503" s="634"/>
      <c r="J503" s="634"/>
      <c r="K503" s="634"/>
      <c r="L503" s="634"/>
      <c r="M503" s="634"/>
      <c r="W503" s="420"/>
      <c r="Z503" s="634" t="s">
        <v>164</v>
      </c>
      <c r="AA503" s="634"/>
      <c r="AB503" s="634"/>
      <c r="AC503" s="634"/>
      <c r="AD503" s="634"/>
      <c r="AE503" s="634"/>
      <c r="AF503" s="634"/>
      <c r="AG503" s="634"/>
      <c r="AH503" s="634"/>
      <c r="AI503" s="634"/>
      <c r="AJ503" s="634"/>
      <c r="AK503" s="634"/>
      <c r="AL503" s="634"/>
    </row>
    <row r="504" spans="1:51" ht="29.15" customHeight="1" x14ac:dyDescent="0.35">
      <c r="A504" s="540"/>
      <c r="B504" s="635" t="s">
        <v>116</v>
      </c>
      <c r="C504" s="636"/>
      <c r="D504" s="637"/>
      <c r="E504" s="635" t="s">
        <v>117</v>
      </c>
      <c r="F504" s="636"/>
      <c r="G504" s="637"/>
      <c r="H504" s="635" t="s">
        <v>118</v>
      </c>
      <c r="I504" s="636"/>
      <c r="J504" s="637"/>
      <c r="K504" s="635" t="s">
        <v>120</v>
      </c>
      <c r="L504" s="636"/>
      <c r="M504" s="636"/>
      <c r="W504" s="420"/>
      <c r="Z504" s="540"/>
      <c r="AA504" s="635" t="s">
        <v>181</v>
      </c>
      <c r="AB504" s="636"/>
      <c r="AC504" s="637"/>
      <c r="AD504" s="635" t="s">
        <v>165</v>
      </c>
      <c r="AE504" s="636"/>
      <c r="AF504" s="637"/>
      <c r="AG504" s="635" t="s">
        <v>166</v>
      </c>
      <c r="AH504" s="636"/>
      <c r="AI504" s="637"/>
      <c r="AJ504" s="635" t="s">
        <v>228</v>
      </c>
      <c r="AK504" s="636"/>
      <c r="AL504" s="636"/>
    </row>
    <row r="505" spans="1:51" x14ac:dyDescent="0.35">
      <c r="A505" s="540"/>
      <c r="B505" s="628" t="s">
        <v>7</v>
      </c>
      <c r="C505" s="629"/>
      <c r="D505" s="542" t="s">
        <v>6</v>
      </c>
      <c r="E505" s="628" t="s">
        <v>7</v>
      </c>
      <c r="F505" s="629"/>
      <c r="G505" s="542" t="s">
        <v>6</v>
      </c>
      <c r="H505" s="628" t="s">
        <v>7</v>
      </c>
      <c r="I505" s="629"/>
      <c r="J505" s="542" t="s">
        <v>6</v>
      </c>
      <c r="K505" s="628" t="s">
        <v>7</v>
      </c>
      <c r="L505" s="629"/>
      <c r="M505" s="541" t="s">
        <v>6</v>
      </c>
      <c r="W505" s="420"/>
      <c r="Z505" s="540"/>
      <c r="AA505" s="628" t="s">
        <v>167</v>
      </c>
      <c r="AB505" s="629"/>
      <c r="AC505" s="542" t="s">
        <v>6</v>
      </c>
      <c r="AD505" s="628" t="s">
        <v>167</v>
      </c>
      <c r="AE505" s="629"/>
      <c r="AF505" s="542" t="s">
        <v>6</v>
      </c>
      <c r="AG505" s="628" t="s">
        <v>167</v>
      </c>
      <c r="AH505" s="629"/>
      <c r="AI505" s="542" t="s">
        <v>6</v>
      </c>
      <c r="AJ505" s="628" t="s">
        <v>167</v>
      </c>
      <c r="AK505" s="629"/>
      <c r="AL505" s="541" t="s">
        <v>6</v>
      </c>
    </row>
    <row r="506" spans="1:51" ht="21" customHeight="1" x14ac:dyDescent="0.35">
      <c r="A506" s="241" t="s">
        <v>305</v>
      </c>
      <c r="B506" s="630">
        <v>-505.44650890364835</v>
      </c>
      <c r="C506" s="631"/>
      <c r="D506" s="52">
        <v>-6.5159830797903995E-2</v>
      </c>
      <c r="E506" s="632">
        <v>-0.36081949892110288</v>
      </c>
      <c r="F506" s="633"/>
      <c r="G506" s="151">
        <v>7.1437284106457E-4</v>
      </c>
      <c r="H506" s="599">
        <v>-365.01157377687537</v>
      </c>
      <c r="I506" s="552"/>
      <c r="J506" s="43">
        <v>2.5991507985343758</v>
      </c>
      <c r="K506" s="599">
        <v>-476.01343490109548</v>
      </c>
      <c r="L506" s="552"/>
      <c r="M506" s="8">
        <v>16.172739376791178</v>
      </c>
      <c r="N506" s="696"/>
      <c r="O506" s="696"/>
      <c r="P506" s="8"/>
      <c r="Q506" s="696"/>
      <c r="R506" s="696"/>
      <c r="S506" s="8"/>
      <c r="T506" s="696"/>
      <c r="U506" s="696"/>
      <c r="V506" s="8"/>
      <c r="W506" s="441"/>
      <c r="X506" s="341"/>
      <c r="Z506" s="241" t="s">
        <v>192</v>
      </c>
      <c r="AA506" s="630">
        <v>-505.44650890364835</v>
      </c>
      <c r="AB506" s="631"/>
      <c r="AC506" s="52">
        <v>-6.5159830797903995E-2</v>
      </c>
      <c r="AD506" s="632">
        <v>-0.36081949892110288</v>
      </c>
      <c r="AE506" s="633"/>
      <c r="AF506" s="151">
        <v>7.1437284106457E-4</v>
      </c>
      <c r="AG506" s="599">
        <v>-365.01157377687537</v>
      </c>
      <c r="AH506" s="552"/>
      <c r="AI506" s="43">
        <v>2.5991507985343758</v>
      </c>
      <c r="AJ506" s="599">
        <v>-476.01343490109548</v>
      </c>
      <c r="AK506" s="552"/>
      <c r="AL506" s="8">
        <v>16.172739376791178</v>
      </c>
    </row>
    <row r="507" spans="1:51" ht="21" customHeight="1" x14ac:dyDescent="0.35">
      <c r="A507" s="241" t="s">
        <v>306</v>
      </c>
      <c r="B507" s="599">
        <v>1437.3311790413859</v>
      </c>
      <c r="C507" s="552"/>
      <c r="D507" s="43">
        <v>0.18529410091294538</v>
      </c>
      <c r="E507" s="599">
        <v>13.010395382499837</v>
      </c>
      <c r="F507" s="552"/>
      <c r="G507" s="124">
        <v>9.1344558976931278E-3</v>
      </c>
      <c r="H507" s="599">
        <v>228.93640996821455</v>
      </c>
      <c r="I507" s="552"/>
      <c r="J507" s="43">
        <v>0.18945498261615845</v>
      </c>
      <c r="K507" s="599">
        <v>251.4158705182781</v>
      </c>
      <c r="L507" s="552"/>
      <c r="M507" s="8">
        <v>0.21200153898964458</v>
      </c>
      <c r="N507" s="696"/>
      <c r="O507" s="696"/>
      <c r="P507" s="8"/>
      <c r="R507" s="223"/>
      <c r="T507" s="696"/>
      <c r="U507" s="696"/>
      <c r="V507" s="8"/>
      <c r="W507" s="441"/>
      <c r="X507" s="341"/>
      <c r="Z507" s="241" t="s">
        <v>193</v>
      </c>
      <c r="AA507" s="599">
        <v>1437.3311790413859</v>
      </c>
      <c r="AB507" s="552"/>
      <c r="AC507" s="43">
        <v>0.18529410091294538</v>
      </c>
      <c r="AD507" s="599">
        <v>13.010395382499837</v>
      </c>
      <c r="AE507" s="552"/>
      <c r="AF507" s="124">
        <v>9.1344558976931278E-3</v>
      </c>
      <c r="AG507" s="599">
        <v>228.93640996821455</v>
      </c>
      <c r="AH507" s="552"/>
      <c r="AI507" s="43">
        <v>0.18945498261615845</v>
      </c>
      <c r="AJ507" s="599">
        <v>251.4158705182781</v>
      </c>
      <c r="AK507" s="552"/>
      <c r="AL507" s="8">
        <v>0.21200153898964458</v>
      </c>
    </row>
    <row r="508" spans="1:51" ht="21" customHeight="1" x14ac:dyDescent="0.35">
      <c r="A508" s="241" t="s">
        <v>34</v>
      </c>
      <c r="B508" s="599">
        <v>5971.2075032824032</v>
      </c>
      <c r="C508" s="552"/>
      <c r="D508" s="43">
        <v>0.7697805083608279</v>
      </c>
      <c r="E508" s="608">
        <v>6.895527917259642</v>
      </c>
      <c r="F508" s="609"/>
      <c r="G508" s="124">
        <v>1.1561313267549611E-3</v>
      </c>
      <c r="H508" s="599">
        <v>160.2570543813099</v>
      </c>
      <c r="I508" s="552"/>
      <c r="J508" s="52">
        <v>2.7578458255760108E-2</v>
      </c>
      <c r="K508" s="599">
        <v>263.74292481284192</v>
      </c>
      <c r="L508" s="552"/>
      <c r="M508" s="41">
        <v>4.6210172868661692E-2</v>
      </c>
      <c r="N508" s="696"/>
      <c r="O508" s="696"/>
      <c r="P508" s="8"/>
      <c r="R508" s="223"/>
      <c r="T508" s="696"/>
      <c r="U508" s="696"/>
      <c r="V508" s="8"/>
      <c r="W508" s="441"/>
      <c r="X508" s="341"/>
      <c r="Z508" s="241" t="s">
        <v>194</v>
      </c>
      <c r="AA508" s="599">
        <v>5971.2075032824032</v>
      </c>
      <c r="AB508" s="552"/>
      <c r="AC508" s="43">
        <v>0.7697805083608279</v>
      </c>
      <c r="AD508" s="608">
        <v>6.895527917259642</v>
      </c>
      <c r="AE508" s="609"/>
      <c r="AF508" s="124">
        <v>1.1561313267549611E-3</v>
      </c>
      <c r="AG508" s="599">
        <v>160.2570543813099</v>
      </c>
      <c r="AH508" s="552"/>
      <c r="AI508" s="52">
        <v>2.7578458255760108E-2</v>
      </c>
      <c r="AJ508" s="599">
        <v>263.74292481284192</v>
      </c>
      <c r="AK508" s="552"/>
      <c r="AL508" s="41">
        <v>4.6210172868661692E-2</v>
      </c>
    </row>
    <row r="509" spans="1:51" ht="21" customHeight="1" x14ac:dyDescent="0.35">
      <c r="A509" s="241" t="s">
        <v>35</v>
      </c>
      <c r="B509" s="599">
        <v>845.18894352076757</v>
      </c>
      <c r="C509" s="552"/>
      <c r="D509" s="43">
        <v>0.10895785722514649</v>
      </c>
      <c r="E509" s="599">
        <v>33.568509998251443</v>
      </c>
      <c r="F509" s="552"/>
      <c r="G509" s="52">
        <v>4.1359863073630043E-2</v>
      </c>
      <c r="H509" s="608">
        <v>-4.4948917126235983</v>
      </c>
      <c r="I509" s="609"/>
      <c r="J509" s="124">
        <v>-5.2900755860431081E-3</v>
      </c>
      <c r="K509" s="608">
        <v>-1.917789549872964</v>
      </c>
      <c r="L509" s="609"/>
      <c r="M509" s="122">
        <v>-2.2639290599441031E-3</v>
      </c>
      <c r="N509" s="696"/>
      <c r="O509" s="696"/>
      <c r="P509" s="8"/>
      <c r="R509" s="223"/>
      <c r="T509" s="696"/>
      <c r="U509" s="696"/>
      <c r="V509" s="8"/>
      <c r="W509" s="441"/>
      <c r="X509" s="341"/>
      <c r="Z509" s="241" t="s">
        <v>195</v>
      </c>
      <c r="AA509" s="599">
        <v>845.18894352076757</v>
      </c>
      <c r="AB509" s="552"/>
      <c r="AC509" s="43">
        <v>0.10895785722514649</v>
      </c>
      <c r="AD509" s="599">
        <v>33.568509998251443</v>
      </c>
      <c r="AE509" s="552"/>
      <c r="AF509" s="52">
        <v>4.1359863073630043E-2</v>
      </c>
      <c r="AG509" s="608">
        <v>-4.4948917126235983</v>
      </c>
      <c r="AH509" s="609"/>
      <c r="AI509" s="124">
        <v>-5.2900755860431081E-3</v>
      </c>
      <c r="AJ509" s="608">
        <v>-1.917789549872964</v>
      </c>
      <c r="AK509" s="609"/>
      <c r="AL509" s="122">
        <v>-2.2639290599441031E-3</v>
      </c>
    </row>
    <row r="510" spans="1:51" ht="21" customHeight="1" x14ac:dyDescent="0.35">
      <c r="A510" s="242" t="s">
        <v>29</v>
      </c>
      <c r="B510" s="626">
        <v>8.7449943041056031</v>
      </c>
      <c r="C510" s="627"/>
      <c r="D510" s="152">
        <v>1.1273642989841656E-3</v>
      </c>
      <c r="E510" s="626">
        <v>4.87564000938346</v>
      </c>
      <c r="F510" s="627"/>
      <c r="G510" s="108">
        <v>1.2600655401429397</v>
      </c>
      <c r="H510" s="626">
        <v>-8.6371316403683522</v>
      </c>
      <c r="I510" s="627"/>
      <c r="J510" s="108">
        <v>-0.49689731094798728</v>
      </c>
      <c r="K510" s="600">
        <v>-12.179057876365732</v>
      </c>
      <c r="L510" s="601"/>
      <c r="M510" s="199">
        <v>-0.58206019423582733</v>
      </c>
      <c r="N510" s="8"/>
      <c r="O510" s="8"/>
      <c r="P510" s="8"/>
      <c r="R510" s="223"/>
      <c r="T510" s="8"/>
      <c r="U510" s="8"/>
      <c r="V510" s="8"/>
      <c r="W510" s="445"/>
      <c r="X510" s="8"/>
      <c r="Z510" s="242" t="s">
        <v>204</v>
      </c>
      <c r="AA510" s="626">
        <v>8.7449943041056031</v>
      </c>
      <c r="AB510" s="627"/>
      <c r="AC510" s="152">
        <v>1.1273642989841656E-3</v>
      </c>
      <c r="AD510" s="626">
        <v>4.87564000938346</v>
      </c>
      <c r="AE510" s="627"/>
      <c r="AF510" s="108">
        <v>1.2600655401429397</v>
      </c>
      <c r="AG510" s="626">
        <v>-8.6371316403683522</v>
      </c>
      <c r="AH510" s="627"/>
      <c r="AI510" s="108">
        <v>-0.49689731094798728</v>
      </c>
      <c r="AJ510" s="600">
        <v>-12.179057876365732</v>
      </c>
      <c r="AK510" s="601"/>
      <c r="AL510" s="199">
        <v>-0.58206019423582733</v>
      </c>
    </row>
    <row r="511" spans="1:51" s="15" customFormat="1" ht="29.25" customHeight="1" x14ac:dyDescent="0.35">
      <c r="A511" s="243" t="s">
        <v>16</v>
      </c>
      <c r="B511" s="602">
        <f>7757.02611124501</f>
        <v>7757.0261112450098</v>
      </c>
      <c r="C511" s="603"/>
      <c r="D511" s="47">
        <v>0.99887263570101581</v>
      </c>
      <c r="E511" s="602">
        <v>57.989253808474132</v>
      </c>
      <c r="F511" s="603"/>
      <c r="G511" s="153">
        <v>7.5320140534802515E-3</v>
      </c>
      <c r="H511" s="602">
        <v>11.049867219658154</v>
      </c>
      <c r="I511" s="603"/>
      <c r="J511" s="153">
        <v>1.4265299649196539E-3</v>
      </c>
      <c r="K511" s="602">
        <v>25.048513003785956</v>
      </c>
      <c r="L511" s="603"/>
      <c r="M511" s="371">
        <v>3.239599790030967E-3</v>
      </c>
      <c r="N511" s="695"/>
      <c r="O511" s="695"/>
      <c r="P511" s="11"/>
      <c r="R511" s="223"/>
      <c r="T511" s="695"/>
      <c r="U511" s="695"/>
      <c r="V511" s="11"/>
      <c r="W511" s="458"/>
      <c r="X511" s="456"/>
      <c r="Z511" s="243" t="s">
        <v>141</v>
      </c>
      <c r="AA511" s="602">
        <f>7757.02611124501</f>
        <v>7757.0261112450098</v>
      </c>
      <c r="AB511" s="603"/>
      <c r="AC511" s="47">
        <v>0.99887263570101581</v>
      </c>
      <c r="AD511" s="602">
        <v>57.989253808474132</v>
      </c>
      <c r="AE511" s="603"/>
      <c r="AF511" s="153">
        <v>7.5320140534802515E-3</v>
      </c>
      <c r="AG511" s="602">
        <v>11.049867219658154</v>
      </c>
      <c r="AH511" s="603"/>
      <c r="AI511" s="153">
        <v>1.4265299649196539E-3</v>
      </c>
      <c r="AJ511" s="602">
        <v>25.048513003785956</v>
      </c>
      <c r="AK511" s="603"/>
      <c r="AL511" s="371">
        <v>3.239599790030967E-3</v>
      </c>
    </row>
    <row r="512" spans="1:51" x14ac:dyDescent="0.35">
      <c r="R512" s="223"/>
      <c r="W512" s="420"/>
    </row>
    <row r="513" spans="23:23" x14ac:dyDescent="0.35">
      <c r="W513" s="420"/>
    </row>
    <row r="514" spans="23:23" x14ac:dyDescent="0.35">
      <c r="W514" s="420"/>
    </row>
    <row r="515" spans="23:23" x14ac:dyDescent="0.35">
      <c r="W515" s="420"/>
    </row>
    <row r="516" spans="23:23" x14ac:dyDescent="0.35">
      <c r="W516" s="420"/>
    </row>
    <row r="517" spans="23:23" x14ac:dyDescent="0.35">
      <c r="W517" s="420"/>
    </row>
    <row r="518" spans="23:23" x14ac:dyDescent="0.35">
      <c r="W518" s="420"/>
    </row>
    <row r="519" spans="23:23" x14ac:dyDescent="0.35">
      <c r="W519" s="420"/>
    </row>
    <row r="520" spans="23:23" x14ac:dyDescent="0.35">
      <c r="W520" s="420"/>
    </row>
    <row r="521" spans="23:23" x14ac:dyDescent="0.35">
      <c r="W521" s="420"/>
    </row>
    <row r="522" spans="23:23" x14ac:dyDescent="0.35">
      <c r="W522" s="420"/>
    </row>
    <row r="523" spans="23:23" x14ac:dyDescent="0.35">
      <c r="W523" s="420"/>
    </row>
    <row r="524" spans="23:23" x14ac:dyDescent="0.35">
      <c r="W524" s="420"/>
    </row>
    <row r="525" spans="23:23" x14ac:dyDescent="0.35">
      <c r="W525" s="420"/>
    </row>
    <row r="526" spans="23:23" x14ac:dyDescent="0.35">
      <c r="W526" s="420"/>
    </row>
    <row r="527" spans="23:23" x14ac:dyDescent="0.35">
      <c r="W527" s="420"/>
    </row>
    <row r="528" spans="23:23" x14ac:dyDescent="0.35">
      <c r="W528" s="420"/>
    </row>
    <row r="529" spans="1:26" x14ac:dyDescent="0.35">
      <c r="W529" s="420"/>
    </row>
    <row r="530" spans="1:26" x14ac:dyDescent="0.35">
      <c r="W530" s="420"/>
    </row>
    <row r="531" spans="1:26" x14ac:dyDescent="0.35">
      <c r="W531" s="420"/>
    </row>
    <row r="532" spans="1:26" x14ac:dyDescent="0.35">
      <c r="W532" s="420"/>
    </row>
    <row r="533" spans="1:26" x14ac:dyDescent="0.35">
      <c r="W533" s="420"/>
    </row>
    <row r="534" spans="1:26" x14ac:dyDescent="0.35">
      <c r="W534" s="420"/>
    </row>
    <row r="535" spans="1:26" x14ac:dyDescent="0.35">
      <c r="W535" s="420"/>
    </row>
    <row r="536" spans="1:26" x14ac:dyDescent="0.35">
      <c r="W536" s="420"/>
    </row>
    <row r="537" spans="1:26" x14ac:dyDescent="0.35">
      <c r="W537" s="420"/>
    </row>
    <row r="538" spans="1:26" s="31" customFormat="1" ht="27" customHeight="1" x14ac:dyDescent="0.35">
      <c r="A538" s="31" t="s">
        <v>40</v>
      </c>
      <c r="W538" s="433"/>
      <c r="Z538" s="31" t="s">
        <v>154</v>
      </c>
    </row>
    <row r="539" spans="1:26" x14ac:dyDescent="0.35">
      <c r="W539" s="420"/>
    </row>
    <row r="540" spans="1:26" x14ac:dyDescent="0.35">
      <c r="W540" s="420"/>
    </row>
    <row r="541" spans="1:26" x14ac:dyDescent="0.35">
      <c r="W541" s="420"/>
    </row>
    <row r="542" spans="1:26" x14ac:dyDescent="0.35">
      <c r="W542" s="420"/>
    </row>
    <row r="543" spans="1:26" x14ac:dyDescent="0.35">
      <c r="W543" s="420"/>
    </row>
    <row r="544" spans="1:26" x14ac:dyDescent="0.35">
      <c r="W544" s="420"/>
    </row>
    <row r="545" spans="23:23" x14ac:dyDescent="0.35">
      <c r="W545" s="420"/>
    </row>
    <row r="546" spans="23:23" x14ac:dyDescent="0.35">
      <c r="W546" s="420"/>
    </row>
    <row r="547" spans="23:23" x14ac:dyDescent="0.35">
      <c r="W547" s="420"/>
    </row>
    <row r="548" spans="23:23" x14ac:dyDescent="0.35">
      <c r="W548" s="420"/>
    </row>
    <row r="549" spans="23:23" x14ac:dyDescent="0.35">
      <c r="W549" s="420"/>
    </row>
    <row r="550" spans="23:23" x14ac:dyDescent="0.35">
      <c r="W550" s="420"/>
    </row>
    <row r="551" spans="23:23" x14ac:dyDescent="0.35">
      <c r="W551" s="420"/>
    </row>
    <row r="552" spans="23:23" x14ac:dyDescent="0.35">
      <c r="W552" s="420"/>
    </row>
    <row r="553" spans="23:23" x14ac:dyDescent="0.35">
      <c r="W553" s="420"/>
    </row>
    <row r="554" spans="23:23" x14ac:dyDescent="0.35">
      <c r="W554" s="420"/>
    </row>
    <row r="555" spans="23:23" x14ac:dyDescent="0.35">
      <c r="W555" s="420"/>
    </row>
    <row r="556" spans="23:23" x14ac:dyDescent="0.35">
      <c r="W556" s="420"/>
    </row>
    <row r="557" spans="23:23" x14ac:dyDescent="0.35">
      <c r="W557" s="420"/>
    </row>
    <row r="558" spans="23:23" x14ac:dyDescent="0.35">
      <c r="W558" s="420"/>
    </row>
    <row r="559" spans="23:23" x14ac:dyDescent="0.35">
      <c r="W559" s="420"/>
    </row>
    <row r="560" spans="23:23" x14ac:dyDescent="0.35">
      <c r="W560" s="420"/>
    </row>
    <row r="561" spans="1:51" x14ac:dyDescent="0.35">
      <c r="W561" s="420"/>
    </row>
    <row r="562" spans="1:51" x14ac:dyDescent="0.35">
      <c r="W562" s="420"/>
    </row>
    <row r="563" spans="1:51" x14ac:dyDescent="0.35">
      <c r="W563" s="420"/>
    </row>
    <row r="564" spans="1:51" x14ac:dyDescent="0.35">
      <c r="W564" s="420"/>
    </row>
    <row r="565" spans="1:51" x14ac:dyDescent="0.35">
      <c r="W565" s="420"/>
    </row>
    <row r="566" spans="1:51" x14ac:dyDescent="0.35">
      <c r="W566" s="420"/>
    </row>
    <row r="567" spans="1:51" s="331" customFormat="1" ht="81.75" customHeight="1" x14ac:dyDescent="0.35">
      <c r="A567" s="331" t="s">
        <v>128</v>
      </c>
      <c r="B567" s="332"/>
      <c r="W567" s="452"/>
      <c r="Z567" s="331" t="s">
        <v>297</v>
      </c>
      <c r="AV567" s="332"/>
      <c r="AW567" s="332"/>
      <c r="AX567" s="332"/>
      <c r="AY567" s="332"/>
    </row>
    <row r="568" spans="1:51" x14ac:dyDescent="0.35">
      <c r="W568" s="420"/>
    </row>
    <row r="569" spans="1:51" x14ac:dyDescent="0.35">
      <c r="W569" s="420"/>
    </row>
    <row r="570" spans="1:51" ht="30" customHeight="1" x14ac:dyDescent="0.35">
      <c r="A570" s="622" t="s">
        <v>119</v>
      </c>
      <c r="B570" s="622"/>
      <c r="C570" s="622"/>
      <c r="D570" s="622"/>
      <c r="E570" s="622"/>
      <c r="F570" s="622"/>
      <c r="G570" s="622"/>
      <c r="H570" s="622"/>
      <c r="I570" s="622"/>
      <c r="J570" s="622"/>
      <c r="K570" s="622"/>
      <c r="L570" s="622"/>
      <c r="M570" s="622"/>
      <c r="W570" s="420"/>
      <c r="Z570" s="622" t="s">
        <v>164</v>
      </c>
      <c r="AA570" s="622"/>
      <c r="AB570" s="622"/>
      <c r="AC570" s="622"/>
      <c r="AD570" s="622"/>
      <c r="AE570" s="622"/>
      <c r="AF570" s="622"/>
      <c r="AG570" s="622"/>
      <c r="AH570" s="622"/>
      <c r="AI570" s="622"/>
      <c r="AJ570" s="622"/>
      <c r="AK570" s="622"/>
      <c r="AL570" s="622"/>
    </row>
    <row r="571" spans="1:51" ht="29.15" customHeight="1" x14ac:dyDescent="0.35">
      <c r="A571" s="127"/>
      <c r="B571" s="623" t="s">
        <v>116</v>
      </c>
      <c r="C571" s="624"/>
      <c r="D571" s="625"/>
      <c r="E571" s="623" t="s">
        <v>117</v>
      </c>
      <c r="F571" s="624"/>
      <c r="G571" s="625"/>
      <c r="H571" s="623" t="s">
        <v>118</v>
      </c>
      <c r="I571" s="624"/>
      <c r="J571" s="625"/>
      <c r="K571" s="623" t="s">
        <v>120</v>
      </c>
      <c r="L571" s="624"/>
      <c r="M571" s="624"/>
      <c r="W571" s="420"/>
      <c r="Z571" s="127"/>
      <c r="AA571" s="623" t="s">
        <v>181</v>
      </c>
      <c r="AB571" s="624"/>
      <c r="AC571" s="625"/>
      <c r="AD571" s="623" t="s">
        <v>165</v>
      </c>
      <c r="AE571" s="624"/>
      <c r="AF571" s="625"/>
      <c r="AG571" s="623" t="s">
        <v>166</v>
      </c>
      <c r="AH571" s="624"/>
      <c r="AI571" s="625"/>
      <c r="AJ571" s="623" t="s">
        <v>228</v>
      </c>
      <c r="AK571" s="624"/>
      <c r="AL571" s="624"/>
    </row>
    <row r="572" spans="1:51" x14ac:dyDescent="0.35">
      <c r="A572" s="127"/>
      <c r="B572" s="618" t="s">
        <v>7</v>
      </c>
      <c r="C572" s="619"/>
      <c r="D572" s="126" t="s">
        <v>6</v>
      </c>
      <c r="E572" s="618" t="s">
        <v>7</v>
      </c>
      <c r="F572" s="619"/>
      <c r="G572" s="126" t="s">
        <v>6</v>
      </c>
      <c r="H572" s="618" t="s">
        <v>7</v>
      </c>
      <c r="I572" s="619"/>
      <c r="J572" s="126" t="s">
        <v>6</v>
      </c>
      <c r="K572" s="618" t="s">
        <v>7</v>
      </c>
      <c r="L572" s="619"/>
      <c r="M572" s="38" t="s">
        <v>6</v>
      </c>
      <c r="W572" s="420"/>
      <c r="Z572" s="127"/>
      <c r="AA572" s="618" t="s">
        <v>167</v>
      </c>
      <c r="AB572" s="619"/>
      <c r="AC572" s="126" t="s">
        <v>6</v>
      </c>
      <c r="AD572" s="618" t="s">
        <v>167</v>
      </c>
      <c r="AE572" s="619"/>
      <c r="AF572" s="126" t="s">
        <v>6</v>
      </c>
      <c r="AG572" s="618" t="s">
        <v>167</v>
      </c>
      <c r="AH572" s="619"/>
      <c r="AI572" s="126" t="s">
        <v>6</v>
      </c>
      <c r="AJ572" s="618" t="s">
        <v>167</v>
      </c>
      <c r="AK572" s="619"/>
      <c r="AL572" s="38" t="s">
        <v>6</v>
      </c>
    </row>
    <row r="573" spans="1:51" ht="21" customHeight="1" x14ac:dyDescent="0.35">
      <c r="A573" s="56" t="s">
        <v>30</v>
      </c>
      <c r="B573" s="606">
        <v>200.23536486455632</v>
      </c>
      <c r="C573" s="607"/>
      <c r="D573" s="43">
        <v>0.85717674830459301</v>
      </c>
      <c r="E573" s="608">
        <v>-9.128832626005277</v>
      </c>
      <c r="F573" s="609"/>
      <c r="G573" s="52">
        <v>-4.3602644269762569E-2</v>
      </c>
      <c r="H573" s="599">
        <v>-83.645372168402645</v>
      </c>
      <c r="I573" s="552"/>
      <c r="J573" s="43">
        <v>-0.29464969353905579</v>
      </c>
      <c r="K573" s="599">
        <v>27.699303258824472</v>
      </c>
      <c r="L573" s="552"/>
      <c r="M573" s="8">
        <v>0.160542109290295</v>
      </c>
      <c r="N573" s="696"/>
      <c r="O573" s="696"/>
      <c r="P573" s="8"/>
      <c r="Q573" s="696"/>
      <c r="R573" s="696"/>
      <c r="S573" s="8"/>
      <c r="T573" s="696"/>
      <c r="U573" s="696"/>
      <c r="V573" s="8"/>
      <c r="W573" s="420"/>
      <c r="X573" s="8"/>
      <c r="Z573" s="56" t="s">
        <v>205</v>
      </c>
      <c r="AA573" s="606">
        <v>200.23536486455632</v>
      </c>
      <c r="AB573" s="607"/>
      <c r="AC573" s="43">
        <v>0.85717674830459301</v>
      </c>
      <c r="AD573" s="608">
        <v>-9.128832626005277</v>
      </c>
      <c r="AE573" s="609"/>
      <c r="AF573" s="52">
        <v>-4.3602644269762569E-2</v>
      </c>
      <c r="AG573" s="599">
        <v>-83.645372168402645</v>
      </c>
      <c r="AH573" s="552"/>
      <c r="AI573" s="43">
        <v>-0.29464969353905579</v>
      </c>
      <c r="AJ573" s="599">
        <v>27.699303258824472</v>
      </c>
      <c r="AK573" s="552"/>
      <c r="AL573" s="8">
        <v>0.160542109290295</v>
      </c>
    </row>
    <row r="574" spans="1:51" ht="21" customHeight="1" x14ac:dyDescent="0.35">
      <c r="A574" s="56" t="s">
        <v>31</v>
      </c>
      <c r="B574" s="620">
        <v>3.9666289259999998</v>
      </c>
      <c r="C574" s="621"/>
      <c r="D574" s="52">
        <v>1.6980527325028347E-2</v>
      </c>
      <c r="E574" s="608">
        <v>-1.5279721639999999</v>
      </c>
      <c r="F574" s="609"/>
      <c r="G574" s="43">
        <v>-0.27808609560043607</v>
      </c>
      <c r="H574" s="608">
        <v>3.0886289259999997</v>
      </c>
      <c r="I574" s="609"/>
      <c r="J574" s="43">
        <v>3.5178005990888384</v>
      </c>
      <c r="K574" s="608">
        <v>3.9666289259999998</v>
      </c>
      <c r="L574" s="609"/>
      <c r="M574" s="245" t="s">
        <v>121</v>
      </c>
      <c r="N574" s="696"/>
      <c r="O574" s="696"/>
      <c r="P574" s="8"/>
      <c r="Q574" s="696"/>
      <c r="R574" s="696"/>
      <c r="S574" s="8"/>
      <c r="T574" s="696"/>
      <c r="U574" s="696"/>
      <c r="V574" s="8"/>
      <c r="W574" s="420"/>
      <c r="X574" s="341"/>
      <c r="Z574" s="56" t="s">
        <v>206</v>
      </c>
      <c r="AA574" s="620">
        <v>3.9666289259999998</v>
      </c>
      <c r="AB574" s="621"/>
      <c r="AC574" s="52">
        <v>1.6980527325028347E-2</v>
      </c>
      <c r="AD574" s="608">
        <v>-1.5279721639999999</v>
      </c>
      <c r="AE574" s="609"/>
      <c r="AF574" s="43">
        <v>-0.27808609560043607</v>
      </c>
      <c r="AG574" s="608">
        <v>3.0886289259999997</v>
      </c>
      <c r="AH574" s="609"/>
      <c r="AI574" s="43">
        <v>3.5178005990888384</v>
      </c>
      <c r="AJ574" s="608">
        <v>3.9666289259999998</v>
      </c>
      <c r="AK574" s="609"/>
      <c r="AL574" s="245" t="s">
        <v>121</v>
      </c>
    </row>
    <row r="575" spans="1:51" ht="21" customHeight="1" x14ac:dyDescent="0.35">
      <c r="A575" s="56" t="s">
        <v>32</v>
      </c>
      <c r="B575" s="606">
        <v>9.6860268858472374</v>
      </c>
      <c r="C575" s="607"/>
      <c r="D575" s="52">
        <v>4.1464388848680589E-2</v>
      </c>
      <c r="E575" s="608">
        <v>1.5483424011351605</v>
      </c>
      <c r="F575" s="609"/>
      <c r="G575" s="43">
        <v>0.19026817813396013</v>
      </c>
      <c r="H575" s="608">
        <v>4.1286923388232477</v>
      </c>
      <c r="I575" s="609"/>
      <c r="J575" s="43">
        <v>0.74292672213412181</v>
      </c>
      <c r="K575" s="608">
        <v>-5.9140260784982779</v>
      </c>
      <c r="L575" s="609"/>
      <c r="M575" s="8">
        <v>-0.37910294868966143</v>
      </c>
      <c r="N575" s="696"/>
      <c r="O575" s="696"/>
      <c r="P575" s="8"/>
      <c r="Q575" s="696"/>
      <c r="R575" s="696"/>
      <c r="S575" s="8"/>
      <c r="T575" s="696"/>
      <c r="U575" s="696"/>
      <c r="V575" s="8"/>
      <c r="W575" s="420"/>
      <c r="X575" s="341"/>
      <c r="Z575" s="56" t="s">
        <v>207</v>
      </c>
      <c r="AA575" s="606">
        <v>9.6860268858472374</v>
      </c>
      <c r="AB575" s="607"/>
      <c r="AC575" s="52">
        <v>4.1464388848680589E-2</v>
      </c>
      <c r="AD575" s="608">
        <v>1.5483424011351605</v>
      </c>
      <c r="AE575" s="609"/>
      <c r="AF575" s="43">
        <v>0.19026817813396013</v>
      </c>
      <c r="AG575" s="608">
        <v>4.1286923388232477</v>
      </c>
      <c r="AH575" s="609"/>
      <c r="AI575" s="43">
        <v>0.74292672213412181</v>
      </c>
      <c r="AJ575" s="608">
        <v>-5.9140260784982779</v>
      </c>
      <c r="AK575" s="609"/>
      <c r="AL575" s="8">
        <v>-0.37910294868966143</v>
      </c>
    </row>
    <row r="576" spans="1:51" ht="21" customHeight="1" x14ac:dyDescent="0.35">
      <c r="A576" s="125" t="s">
        <v>33</v>
      </c>
      <c r="B576" s="610">
        <v>19.710668579460169</v>
      </c>
      <c r="C576" s="611"/>
      <c r="D576" s="108">
        <v>8.4378335521698128E-2</v>
      </c>
      <c r="E576" s="612">
        <v>2.9685332864211489E-2</v>
      </c>
      <c r="F576" s="613"/>
      <c r="G576" s="152">
        <v>1.5083257016310636E-3</v>
      </c>
      <c r="H576" s="614">
        <v>0.48780868451358117</v>
      </c>
      <c r="I576" s="615"/>
      <c r="J576" s="112">
        <v>2.5376488575553635E-2</v>
      </c>
      <c r="K576" s="614">
        <v>0.36564580973494287</v>
      </c>
      <c r="L576" s="615"/>
      <c r="M576" s="186">
        <v>1.8901286087249947E-2</v>
      </c>
      <c r="N576" s="696"/>
      <c r="O576" s="696"/>
      <c r="P576" s="8"/>
      <c r="Q576" s="696"/>
      <c r="R576" s="696"/>
      <c r="S576" s="8"/>
      <c r="T576" s="696"/>
      <c r="U576" s="696"/>
      <c r="V576" s="8"/>
      <c r="W576" s="420"/>
      <c r="X576" s="341"/>
      <c r="Z576" s="125" t="s">
        <v>208</v>
      </c>
      <c r="AA576" s="610">
        <v>19.710668579460169</v>
      </c>
      <c r="AB576" s="611"/>
      <c r="AC576" s="108">
        <v>8.4378335521698128E-2</v>
      </c>
      <c r="AD576" s="612">
        <v>2.9685332864211489E-2</v>
      </c>
      <c r="AE576" s="613"/>
      <c r="AF576" s="152">
        <v>1.5083257016310636E-3</v>
      </c>
      <c r="AG576" s="614">
        <v>0.48780868451358117</v>
      </c>
      <c r="AH576" s="615"/>
      <c r="AI576" s="112">
        <v>2.5376488575553635E-2</v>
      </c>
      <c r="AJ576" s="614">
        <v>0.36564580973494287</v>
      </c>
      <c r="AK576" s="615"/>
      <c r="AL576" s="186">
        <v>1.8901286087249947E-2</v>
      </c>
    </row>
    <row r="577" spans="1:38" s="15" customFormat="1" ht="28.5" customHeight="1" x14ac:dyDescent="0.35">
      <c r="A577" s="46" t="s">
        <v>16</v>
      </c>
      <c r="B577" s="602">
        <v>233.59868925586372</v>
      </c>
      <c r="C577" s="603"/>
      <c r="D577" s="47">
        <v>1</v>
      </c>
      <c r="E577" s="616">
        <v>-9.0787770560059187</v>
      </c>
      <c r="F577" s="617"/>
      <c r="G577" s="53">
        <v>-3.7410877878288895E-2</v>
      </c>
      <c r="H577" s="602">
        <v>-75.940242219065766</v>
      </c>
      <c r="I577" s="603"/>
      <c r="J577" s="47">
        <v>-0.24533341204357162</v>
      </c>
      <c r="K577" s="602">
        <v>26.117551916061132</v>
      </c>
      <c r="L577" s="603"/>
      <c r="M577" s="45">
        <v>0.12587916304549207</v>
      </c>
      <c r="N577" s="695"/>
      <c r="O577" s="695"/>
      <c r="P577" s="11"/>
      <c r="Q577" s="695"/>
      <c r="R577" s="695"/>
      <c r="S577" s="11"/>
      <c r="T577" s="696"/>
      <c r="U577" s="696"/>
      <c r="V577" s="11"/>
      <c r="W577" s="420"/>
      <c r="X577" s="456"/>
      <c r="Z577" s="46" t="s">
        <v>141</v>
      </c>
      <c r="AA577" s="602">
        <v>233.59868925586372</v>
      </c>
      <c r="AB577" s="603"/>
      <c r="AC577" s="47">
        <v>1</v>
      </c>
      <c r="AD577" s="616">
        <v>-9.0787770560059187</v>
      </c>
      <c r="AE577" s="617"/>
      <c r="AF577" s="53">
        <v>-3.7410877878288895E-2</v>
      </c>
      <c r="AG577" s="602">
        <v>-75.940242219065766</v>
      </c>
      <c r="AH577" s="603"/>
      <c r="AI577" s="47">
        <v>-0.24533341204357162</v>
      </c>
      <c r="AJ577" s="602">
        <v>26.117551916061132</v>
      </c>
      <c r="AK577" s="603"/>
      <c r="AL577" s="45">
        <v>0.12587916304549207</v>
      </c>
    </row>
    <row r="578" spans="1:38" x14ac:dyDescent="0.35">
      <c r="W578" s="420"/>
    </row>
    <row r="579" spans="1:38" x14ac:dyDescent="0.35">
      <c r="W579" s="420"/>
    </row>
    <row r="580" spans="1:38" x14ac:dyDescent="0.35">
      <c r="W580" s="420"/>
    </row>
    <row r="581" spans="1:38" x14ac:dyDescent="0.35">
      <c r="W581" s="420"/>
    </row>
    <row r="582" spans="1:38" x14ac:dyDescent="0.35">
      <c r="W582" s="420"/>
    </row>
    <row r="583" spans="1:38" x14ac:dyDescent="0.35">
      <c r="W583" s="420"/>
    </row>
    <row r="584" spans="1:38" x14ac:dyDescent="0.35">
      <c r="W584" s="420"/>
    </row>
    <row r="585" spans="1:38" x14ac:dyDescent="0.35">
      <c r="W585" s="420"/>
    </row>
    <row r="586" spans="1:38" x14ac:dyDescent="0.35">
      <c r="W586" s="420"/>
    </row>
    <row r="587" spans="1:38" x14ac:dyDescent="0.35">
      <c r="W587" s="420"/>
    </row>
    <row r="588" spans="1:38" x14ac:dyDescent="0.35">
      <c r="W588" s="420"/>
    </row>
    <row r="589" spans="1:38" x14ac:dyDescent="0.35">
      <c r="W589" s="420"/>
    </row>
    <row r="590" spans="1:38" x14ac:dyDescent="0.35">
      <c r="W590" s="420"/>
    </row>
    <row r="591" spans="1:38" x14ac:dyDescent="0.35">
      <c r="W591" s="420"/>
    </row>
    <row r="592" spans="1:38" x14ac:dyDescent="0.35">
      <c r="W592" s="420"/>
    </row>
    <row r="593" spans="1:26" x14ac:dyDescent="0.35">
      <c r="W593" s="420"/>
    </row>
    <row r="594" spans="1:26" x14ac:dyDescent="0.35">
      <c r="W594" s="420"/>
    </row>
    <row r="595" spans="1:26" x14ac:dyDescent="0.35">
      <c r="W595" s="420"/>
    </row>
    <row r="596" spans="1:26" x14ac:dyDescent="0.35">
      <c r="W596" s="420"/>
    </row>
    <row r="597" spans="1:26" x14ac:dyDescent="0.35">
      <c r="W597" s="420"/>
    </row>
    <row r="598" spans="1:26" x14ac:dyDescent="0.35">
      <c r="W598" s="420"/>
    </row>
    <row r="599" spans="1:26" x14ac:dyDescent="0.35">
      <c r="W599" s="420"/>
    </row>
    <row r="600" spans="1:26" x14ac:dyDescent="0.35">
      <c r="W600" s="420"/>
    </row>
    <row r="601" spans="1:26" x14ac:dyDescent="0.35">
      <c r="W601" s="420"/>
    </row>
    <row r="602" spans="1:26" x14ac:dyDescent="0.35">
      <c r="W602" s="420"/>
    </row>
    <row r="603" spans="1:26" x14ac:dyDescent="0.35">
      <c r="W603" s="420"/>
    </row>
    <row r="604" spans="1:26" s="32" customFormat="1" ht="27" customHeight="1" x14ac:dyDescent="0.35">
      <c r="A604" s="32" t="s">
        <v>40</v>
      </c>
      <c r="W604" s="453"/>
      <c r="Z604" s="32" t="s">
        <v>154</v>
      </c>
    </row>
    <row r="605" spans="1:26" ht="18" customHeight="1" x14ac:dyDescent="0.35">
      <c r="W605" s="420"/>
    </row>
    <row r="606" spans="1:26" x14ac:dyDescent="0.35">
      <c r="W606" s="420"/>
    </row>
    <row r="607" spans="1:26" x14ac:dyDescent="0.35">
      <c r="W607" s="420"/>
    </row>
    <row r="608" spans="1:26" x14ac:dyDescent="0.35">
      <c r="W608" s="420"/>
    </row>
    <row r="609" spans="23:23" x14ac:dyDescent="0.35">
      <c r="W609" s="420"/>
    </row>
    <row r="610" spans="23:23" x14ac:dyDescent="0.35">
      <c r="W610" s="420"/>
    </row>
    <row r="611" spans="23:23" x14ac:dyDescent="0.35">
      <c r="W611" s="420"/>
    </row>
    <row r="612" spans="23:23" x14ac:dyDescent="0.35">
      <c r="W612" s="420"/>
    </row>
    <row r="613" spans="23:23" x14ac:dyDescent="0.35">
      <c r="W613" s="420"/>
    </row>
    <row r="614" spans="23:23" x14ac:dyDescent="0.35">
      <c r="W614" s="420"/>
    </row>
    <row r="615" spans="23:23" x14ac:dyDescent="0.35">
      <c r="W615" s="420"/>
    </row>
    <row r="616" spans="23:23" x14ac:dyDescent="0.35">
      <c r="W616" s="420"/>
    </row>
    <row r="617" spans="23:23" x14ac:dyDescent="0.35">
      <c r="W617" s="420"/>
    </row>
    <row r="618" spans="23:23" x14ac:dyDescent="0.35">
      <c r="W618" s="420"/>
    </row>
    <row r="619" spans="23:23" x14ac:dyDescent="0.35">
      <c r="W619" s="420"/>
    </row>
    <row r="620" spans="23:23" x14ac:dyDescent="0.35">
      <c r="W620" s="420"/>
    </row>
    <row r="621" spans="23:23" x14ac:dyDescent="0.35">
      <c r="W621" s="420"/>
    </row>
    <row r="622" spans="23:23" x14ac:dyDescent="0.35">
      <c r="W622" s="420"/>
    </row>
    <row r="623" spans="23:23" x14ac:dyDescent="0.35">
      <c r="W623" s="420"/>
    </row>
    <row r="624" spans="23:23" x14ac:dyDescent="0.35">
      <c r="W624" s="420"/>
    </row>
    <row r="625" spans="1:51" x14ac:dyDescent="0.35">
      <c r="W625" s="420"/>
    </row>
    <row r="626" spans="1:51" x14ac:dyDescent="0.35">
      <c r="W626" s="420"/>
    </row>
    <row r="627" spans="1:51" x14ac:dyDescent="0.35">
      <c r="W627" s="420"/>
    </row>
    <row r="628" spans="1:51" x14ac:dyDescent="0.35">
      <c r="W628" s="420"/>
    </row>
    <row r="629" spans="1:51" x14ac:dyDescent="0.35">
      <c r="W629" s="420"/>
    </row>
    <row r="630" spans="1:51" x14ac:dyDescent="0.35">
      <c r="W630" s="420"/>
    </row>
    <row r="631" spans="1:51" x14ac:dyDescent="0.35">
      <c r="W631" s="420"/>
    </row>
    <row r="632" spans="1:51" x14ac:dyDescent="0.35">
      <c r="W632" s="420"/>
    </row>
    <row r="633" spans="1:51" x14ac:dyDescent="0.35">
      <c r="W633" s="420"/>
    </row>
    <row r="634" spans="1:51" s="366" customFormat="1" ht="46.5" customHeight="1" x14ac:dyDescent="0.65">
      <c r="A634" s="366" t="s">
        <v>129</v>
      </c>
      <c r="W634" s="457"/>
      <c r="Z634" s="366" t="s">
        <v>298</v>
      </c>
      <c r="AV634" s="367"/>
      <c r="AW634" s="367"/>
      <c r="AX634" s="367"/>
      <c r="AY634" s="367"/>
    </row>
    <row r="635" spans="1:51" s="362" customFormat="1" ht="37.5" customHeight="1" x14ac:dyDescent="0.35">
      <c r="A635" s="363" t="s">
        <v>114</v>
      </c>
      <c r="B635" s="364"/>
      <c r="C635" s="364"/>
      <c r="D635" s="364"/>
      <c r="E635" s="364"/>
      <c r="F635" s="364"/>
      <c r="G635" s="364"/>
      <c r="H635" s="364"/>
      <c r="I635" s="364"/>
      <c r="J635" s="364"/>
      <c r="K635" s="364"/>
      <c r="L635" s="364"/>
      <c r="M635" s="364"/>
      <c r="N635" s="364"/>
      <c r="O635" s="364"/>
      <c r="P635" s="364"/>
      <c r="Q635" s="364"/>
      <c r="R635" s="364"/>
      <c r="S635" s="364"/>
      <c r="T635" s="364"/>
      <c r="U635" s="364"/>
      <c r="V635" s="364"/>
      <c r="W635" s="454"/>
      <c r="X635" s="364"/>
      <c r="Y635" s="364"/>
      <c r="Z635" s="363" t="s">
        <v>302</v>
      </c>
      <c r="AA635" s="364"/>
      <c r="AB635" s="364"/>
      <c r="AV635" s="365"/>
      <c r="AW635" s="365"/>
      <c r="AX635" s="365"/>
      <c r="AY635" s="365"/>
    </row>
    <row r="636" spans="1:51" x14ac:dyDescent="0.35">
      <c r="W636" s="420"/>
    </row>
    <row r="637" spans="1:51" x14ac:dyDescent="0.35">
      <c r="W637" s="420"/>
    </row>
    <row r="638" spans="1:51" ht="30" customHeight="1" x14ac:dyDescent="0.35">
      <c r="A638" s="697" t="s">
        <v>119</v>
      </c>
      <c r="B638" s="697"/>
      <c r="C638" s="697"/>
      <c r="D638" s="697"/>
      <c r="E638" s="697"/>
      <c r="F638" s="697"/>
      <c r="G638" s="697"/>
      <c r="H638" s="697"/>
      <c r="I638" s="697"/>
      <c r="J638" s="697"/>
      <c r="K638" s="697"/>
      <c r="L638" s="697"/>
      <c r="M638" s="697"/>
      <c r="W638" s="420"/>
      <c r="Z638" s="604" t="s">
        <v>164</v>
      </c>
      <c r="AA638" s="604"/>
      <c r="AB638" s="604"/>
      <c r="AC638" s="604"/>
      <c r="AD638" s="604"/>
      <c r="AE638" s="604"/>
      <c r="AF638" s="604"/>
      <c r="AG638" s="604"/>
      <c r="AH638" s="604"/>
      <c r="AI638" s="604"/>
      <c r="AJ638" s="604"/>
      <c r="AK638" s="604"/>
      <c r="AL638" s="604"/>
    </row>
    <row r="639" spans="1:51" ht="28.5" customHeight="1" x14ac:dyDescent="0.35">
      <c r="A639" s="237"/>
      <c r="B639" s="598" t="s">
        <v>116</v>
      </c>
      <c r="C639" s="562"/>
      <c r="D639" s="561"/>
      <c r="E639" s="598" t="s">
        <v>117</v>
      </c>
      <c r="F639" s="562"/>
      <c r="G639" s="561"/>
      <c r="H639" s="598" t="s">
        <v>118</v>
      </c>
      <c r="I639" s="562"/>
      <c r="J639" s="561"/>
      <c r="K639" s="598" t="s">
        <v>120</v>
      </c>
      <c r="L639" s="562"/>
      <c r="M639" s="562"/>
      <c r="W639" s="420"/>
      <c r="Z639" s="237"/>
      <c r="AA639" s="598" t="s">
        <v>181</v>
      </c>
      <c r="AB639" s="562"/>
      <c r="AC639" s="561"/>
      <c r="AD639" s="598" t="s">
        <v>165</v>
      </c>
      <c r="AE639" s="562"/>
      <c r="AF639" s="561"/>
      <c r="AG639" s="598" t="s">
        <v>166</v>
      </c>
      <c r="AH639" s="562"/>
      <c r="AI639" s="561"/>
      <c r="AJ639" s="598" t="s">
        <v>228</v>
      </c>
      <c r="AK639" s="562"/>
      <c r="AL639" s="562"/>
    </row>
    <row r="640" spans="1:51" x14ac:dyDescent="0.35">
      <c r="A640" s="237"/>
      <c r="B640" s="563" t="s">
        <v>7</v>
      </c>
      <c r="C640" s="605"/>
      <c r="D640" s="239" t="s">
        <v>6</v>
      </c>
      <c r="E640" s="563" t="s">
        <v>7</v>
      </c>
      <c r="F640" s="605"/>
      <c r="G640" s="239" t="s">
        <v>6</v>
      </c>
      <c r="H640" s="563" t="s">
        <v>7</v>
      </c>
      <c r="I640" s="605"/>
      <c r="J640" s="239" t="s">
        <v>6</v>
      </c>
      <c r="K640" s="563" t="s">
        <v>7</v>
      </c>
      <c r="L640" s="605"/>
      <c r="M640" s="238" t="s">
        <v>6</v>
      </c>
      <c r="W640" s="420"/>
      <c r="Z640" s="237"/>
      <c r="AA640" s="563" t="s">
        <v>167</v>
      </c>
      <c r="AB640" s="605"/>
      <c r="AC640" s="239" t="s">
        <v>6</v>
      </c>
      <c r="AD640" s="563" t="s">
        <v>167</v>
      </c>
      <c r="AE640" s="605"/>
      <c r="AF640" s="239" t="s">
        <v>6</v>
      </c>
      <c r="AG640" s="563" t="s">
        <v>167</v>
      </c>
      <c r="AH640" s="605"/>
      <c r="AI640" s="239" t="s">
        <v>6</v>
      </c>
      <c r="AJ640" s="563" t="s">
        <v>167</v>
      </c>
      <c r="AK640" s="605"/>
      <c r="AL640" s="238" t="s">
        <v>6</v>
      </c>
    </row>
    <row r="641" spans="1:38" ht="21" customHeight="1" x14ac:dyDescent="0.35">
      <c r="A641" s="56" t="s">
        <v>36</v>
      </c>
      <c r="B641" s="599">
        <v>736.44203358506593</v>
      </c>
      <c r="C641" s="552"/>
      <c r="D641" s="43">
        <v>0.71901766759047758</v>
      </c>
      <c r="E641" s="599">
        <v>321.08811481226593</v>
      </c>
      <c r="F641" s="552"/>
      <c r="G641" s="43">
        <v>0.77304703362604421</v>
      </c>
      <c r="H641" s="599">
        <v>312.01198540226591</v>
      </c>
      <c r="I641" s="552"/>
      <c r="J641" s="43">
        <v>0.73513170600938182</v>
      </c>
      <c r="K641" s="599">
        <v>515.33265550839928</v>
      </c>
      <c r="L641" s="552"/>
      <c r="M641" s="8">
        <v>2.3306684682081404</v>
      </c>
      <c r="N641" s="696"/>
      <c r="O641" s="696"/>
      <c r="P641" s="8"/>
      <c r="Q641" s="696"/>
      <c r="R641" s="696"/>
      <c r="S641" s="8"/>
      <c r="T641" s="696"/>
      <c r="U641" s="696"/>
      <c r="V641" s="8"/>
      <c r="W641" s="441"/>
      <c r="X641" s="341"/>
      <c r="Z641" s="475" t="s">
        <v>244</v>
      </c>
      <c r="AA641" s="599">
        <v>736.44203358506593</v>
      </c>
      <c r="AB641" s="552"/>
      <c r="AC641" s="43">
        <v>0.71901766759047758</v>
      </c>
      <c r="AD641" s="599">
        <v>321.08811481226593</v>
      </c>
      <c r="AE641" s="552"/>
      <c r="AF641" s="43">
        <v>0.77304703362604421</v>
      </c>
      <c r="AG641" s="599">
        <v>312.01198540226591</v>
      </c>
      <c r="AH641" s="552"/>
      <c r="AI641" s="43">
        <v>0.73513170600938182</v>
      </c>
      <c r="AJ641" s="599">
        <v>515.33265550839928</v>
      </c>
      <c r="AK641" s="552"/>
      <c r="AL641" s="8">
        <v>2.3306684682081404</v>
      </c>
    </row>
    <row r="642" spans="1:38" x14ac:dyDescent="0.35">
      <c r="A642" s="125" t="s">
        <v>37</v>
      </c>
      <c r="B642" s="600">
        <v>287.79153782769163</v>
      </c>
      <c r="C642" s="601"/>
      <c r="D642" s="108">
        <v>0.28098233240952225</v>
      </c>
      <c r="E642" s="600">
        <v>159.29496862371525</v>
      </c>
      <c r="F642" s="601"/>
      <c r="G642" s="108">
        <v>1.2396826593155907</v>
      </c>
      <c r="H642" s="600">
        <v>286.03872427928036</v>
      </c>
      <c r="I642" s="601"/>
      <c r="J642" s="108">
        <v>163.18833485657771</v>
      </c>
      <c r="K642" s="600">
        <v>259.7126128303542</v>
      </c>
      <c r="L642" s="601"/>
      <c r="M642" s="106">
        <v>9.2493787726909638</v>
      </c>
      <c r="N642" s="696"/>
      <c r="O642" s="696"/>
      <c r="P642" s="8"/>
      <c r="Q642" s="696"/>
      <c r="R642" s="696"/>
      <c r="S642" s="8"/>
      <c r="T642" s="696"/>
      <c r="U642" s="696"/>
      <c r="V642" s="8"/>
      <c r="W642" s="441"/>
      <c r="X642" s="341"/>
      <c r="Z642" s="543" t="s">
        <v>245</v>
      </c>
      <c r="AA642" s="600">
        <v>287.79153782769163</v>
      </c>
      <c r="AB642" s="601"/>
      <c r="AC642" s="108">
        <v>0.28098233240952225</v>
      </c>
      <c r="AD642" s="600">
        <v>159.29496862371525</v>
      </c>
      <c r="AE642" s="601"/>
      <c r="AF642" s="108">
        <v>1.2396826593155907</v>
      </c>
      <c r="AG642" s="600">
        <v>286.03872427928036</v>
      </c>
      <c r="AH642" s="601"/>
      <c r="AI642" s="108">
        <v>163.18833485657771</v>
      </c>
      <c r="AJ642" s="600">
        <v>259.7126128303542</v>
      </c>
      <c r="AK642" s="601"/>
      <c r="AL642" s="106">
        <v>9.2493787726909638</v>
      </c>
    </row>
    <row r="643" spans="1:38" s="15" customFormat="1" ht="28.5" customHeight="1" x14ac:dyDescent="0.35">
      <c r="A643" s="46" t="s">
        <v>16</v>
      </c>
      <c r="B643" s="602">
        <v>1024.2335714127578</v>
      </c>
      <c r="C643" s="603"/>
      <c r="D643" s="47">
        <v>0.99999999999999978</v>
      </c>
      <c r="E643" s="602">
        <v>480.38308343598146</v>
      </c>
      <c r="F643" s="603"/>
      <c r="G643" s="47">
        <v>0.88329990329344876</v>
      </c>
      <c r="H643" s="602">
        <v>598.05070968154655</v>
      </c>
      <c r="I643" s="603"/>
      <c r="J643" s="47">
        <v>1.4032725465594398</v>
      </c>
      <c r="K643" s="602">
        <v>775.04526833875366</v>
      </c>
      <c r="L643" s="603"/>
      <c r="M643" s="45">
        <v>3.110279490560921</v>
      </c>
      <c r="N643" s="695"/>
      <c r="O643" s="695"/>
      <c r="P643" s="11"/>
      <c r="Q643" s="695"/>
      <c r="R643" s="695"/>
      <c r="S643" s="11"/>
      <c r="T643" s="695"/>
      <c r="U643" s="695"/>
      <c r="V643" s="11"/>
      <c r="W643" s="458"/>
      <c r="X643" s="456"/>
      <c r="Z643" s="46" t="s">
        <v>141</v>
      </c>
      <c r="AA643" s="602">
        <v>1024.2335714127578</v>
      </c>
      <c r="AB643" s="603"/>
      <c r="AC643" s="47">
        <v>0.99999999999999978</v>
      </c>
      <c r="AD643" s="602">
        <v>480.38308343598146</v>
      </c>
      <c r="AE643" s="603"/>
      <c r="AF643" s="47">
        <v>0.88329990329344876</v>
      </c>
      <c r="AG643" s="602">
        <v>598.05070968154655</v>
      </c>
      <c r="AH643" s="603"/>
      <c r="AI643" s="47">
        <v>1.4032725465594398</v>
      </c>
      <c r="AJ643" s="602">
        <v>775.04526833875366</v>
      </c>
      <c r="AK643" s="603"/>
      <c r="AL643" s="45">
        <v>3.110279490560921</v>
      </c>
    </row>
    <row r="644" spans="1:38" x14ac:dyDescent="0.35">
      <c r="W644" s="420"/>
    </row>
    <row r="645" spans="1:38" x14ac:dyDescent="0.35">
      <c r="W645" s="420"/>
    </row>
    <row r="646" spans="1:38" x14ac:dyDescent="0.35">
      <c r="W646" s="420"/>
    </row>
    <row r="647" spans="1:38" x14ac:dyDescent="0.35">
      <c r="W647" s="420"/>
    </row>
    <row r="648" spans="1:38" x14ac:dyDescent="0.35">
      <c r="W648" s="420"/>
    </row>
    <row r="649" spans="1:38" x14ac:dyDescent="0.35">
      <c r="W649" s="420"/>
    </row>
    <row r="650" spans="1:38" x14ac:dyDescent="0.35">
      <c r="W650" s="420"/>
    </row>
    <row r="651" spans="1:38" x14ac:dyDescent="0.35">
      <c r="W651" s="420"/>
    </row>
    <row r="652" spans="1:38" x14ac:dyDescent="0.35">
      <c r="W652" s="420"/>
    </row>
    <row r="653" spans="1:38" x14ac:dyDescent="0.35">
      <c r="W653" s="420"/>
    </row>
    <row r="654" spans="1:38" x14ac:dyDescent="0.35">
      <c r="W654" s="420"/>
    </row>
    <row r="655" spans="1:38" x14ac:dyDescent="0.35">
      <c r="W655" s="420"/>
    </row>
    <row r="656" spans="1:38" x14ac:dyDescent="0.35">
      <c r="W656" s="420"/>
    </row>
    <row r="657" spans="1:26" x14ac:dyDescent="0.35">
      <c r="W657" s="420"/>
    </row>
    <row r="658" spans="1:26" x14ac:dyDescent="0.35">
      <c r="W658" s="420"/>
    </row>
    <row r="659" spans="1:26" x14ac:dyDescent="0.35">
      <c r="W659" s="420"/>
    </row>
    <row r="660" spans="1:26" x14ac:dyDescent="0.35">
      <c r="W660" s="420"/>
    </row>
    <row r="661" spans="1:26" x14ac:dyDescent="0.35">
      <c r="W661" s="420"/>
    </row>
    <row r="662" spans="1:26" x14ac:dyDescent="0.35">
      <c r="W662" s="420"/>
    </row>
    <row r="663" spans="1:26" x14ac:dyDescent="0.35">
      <c r="W663" s="420"/>
    </row>
    <row r="664" spans="1:26" x14ac:dyDescent="0.35">
      <c r="W664" s="420"/>
    </row>
    <row r="665" spans="1:26" x14ac:dyDescent="0.35">
      <c r="W665" s="420"/>
    </row>
    <row r="666" spans="1:26" x14ac:dyDescent="0.35">
      <c r="W666" s="420"/>
    </row>
    <row r="667" spans="1:26" x14ac:dyDescent="0.35">
      <c r="W667" s="420"/>
    </row>
    <row r="668" spans="1:26" x14ac:dyDescent="0.35">
      <c r="W668" s="420"/>
    </row>
    <row r="669" spans="1:26" s="240" customFormat="1" ht="27" customHeight="1" x14ac:dyDescent="0.35">
      <c r="A669" s="240" t="s">
        <v>40</v>
      </c>
      <c r="W669" s="438"/>
      <c r="Z669" s="240" t="s">
        <v>154</v>
      </c>
    </row>
    <row r="670" spans="1:26" x14ac:dyDescent="0.35">
      <c r="W670" s="420"/>
    </row>
    <row r="671" spans="1:26" x14ac:dyDescent="0.35">
      <c r="W671" s="420"/>
    </row>
    <row r="672" spans="1:26" x14ac:dyDescent="0.35">
      <c r="W672" s="420"/>
    </row>
    <row r="673" spans="23:23" x14ac:dyDescent="0.35">
      <c r="W673" s="420"/>
    </row>
    <row r="674" spans="23:23" x14ac:dyDescent="0.35">
      <c r="W674" s="420"/>
    </row>
    <row r="675" spans="23:23" x14ac:dyDescent="0.35">
      <c r="W675" s="420"/>
    </row>
    <row r="676" spans="23:23" x14ac:dyDescent="0.35">
      <c r="W676" s="420"/>
    </row>
    <row r="677" spans="23:23" x14ac:dyDescent="0.35">
      <c r="W677" s="420"/>
    </row>
    <row r="678" spans="23:23" x14ac:dyDescent="0.35">
      <c r="W678" s="420"/>
    </row>
    <row r="679" spans="23:23" x14ac:dyDescent="0.35">
      <c r="W679" s="420"/>
    </row>
    <row r="680" spans="23:23" x14ac:dyDescent="0.35">
      <c r="W680" s="420"/>
    </row>
    <row r="681" spans="23:23" x14ac:dyDescent="0.35">
      <c r="W681" s="420"/>
    </row>
    <row r="682" spans="23:23" x14ac:dyDescent="0.35">
      <c r="W682" s="420"/>
    </row>
    <row r="683" spans="23:23" x14ac:dyDescent="0.35">
      <c r="W683" s="420"/>
    </row>
    <row r="684" spans="23:23" x14ac:dyDescent="0.35">
      <c r="W684" s="420"/>
    </row>
    <row r="685" spans="23:23" x14ac:dyDescent="0.35">
      <c r="W685" s="420"/>
    </row>
    <row r="686" spans="23:23" x14ac:dyDescent="0.35">
      <c r="W686" s="420"/>
    </row>
    <row r="687" spans="23:23" x14ac:dyDescent="0.35">
      <c r="W687" s="420"/>
    </row>
    <row r="688" spans="23:23" x14ac:dyDescent="0.35">
      <c r="W688" s="420"/>
    </row>
    <row r="689" spans="1:33" x14ac:dyDescent="0.35">
      <c r="W689" s="420"/>
    </row>
    <row r="690" spans="1:33" x14ac:dyDescent="0.35">
      <c r="W690" s="420"/>
    </row>
    <row r="691" spans="1:33" x14ac:dyDescent="0.35">
      <c r="W691" s="420"/>
    </row>
    <row r="692" spans="1:33" x14ac:dyDescent="0.35">
      <c r="W692" s="420"/>
    </row>
    <row r="693" spans="1:33" ht="14.25" customHeight="1" x14ac:dyDescent="0.35">
      <c r="W693" s="420"/>
    </row>
    <row r="694" spans="1:33" x14ac:dyDescent="0.35">
      <c r="W694" s="420"/>
    </row>
    <row r="695" spans="1:33" ht="13.5" customHeight="1" x14ac:dyDescent="0.35">
      <c r="A695" s="10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440"/>
      <c r="X695" s="13"/>
      <c r="Y695" s="13"/>
      <c r="Z695" s="13"/>
      <c r="AA695" s="13"/>
      <c r="AB695" s="13"/>
      <c r="AC695" s="13"/>
      <c r="AD695" s="13"/>
      <c r="AE695" s="13"/>
      <c r="AF695" s="13"/>
      <c r="AG695" s="14"/>
    </row>
    <row r="696" spans="1:33" x14ac:dyDescent="0.35">
      <c r="W696" s="420"/>
    </row>
    <row r="697" spans="1:33" x14ac:dyDescent="0.35">
      <c r="W697" s="420"/>
    </row>
    <row r="698" spans="1:33" s="28" customFormat="1" ht="15" thickBot="1" x14ac:dyDescent="0.4">
      <c r="W698" s="455"/>
    </row>
    <row r="699" spans="1:33" ht="15" thickTop="1" x14ac:dyDescent="0.35"/>
  </sheetData>
  <mergeCells count="819">
    <mergeCell ref="B19:C19"/>
    <mergeCell ref="E19:F19"/>
    <mergeCell ref="H19:I19"/>
    <mergeCell ref="K19:L19"/>
    <mergeCell ref="B20:C20"/>
    <mergeCell ref="E20:F20"/>
    <mergeCell ref="H20:I20"/>
    <mergeCell ref="K20:L20"/>
    <mergeCell ref="A16:M16"/>
    <mergeCell ref="A17:A18"/>
    <mergeCell ref="B17:D17"/>
    <mergeCell ref="E17:G17"/>
    <mergeCell ref="H17:J17"/>
    <mergeCell ref="K17:M17"/>
    <mergeCell ref="B18:C18"/>
    <mergeCell ref="E18:F18"/>
    <mergeCell ref="H18:I18"/>
    <mergeCell ref="K18:L18"/>
    <mergeCell ref="B23:C23"/>
    <mergeCell ref="E23:F23"/>
    <mergeCell ref="H23:I23"/>
    <mergeCell ref="K23:L23"/>
    <mergeCell ref="B22:C22"/>
    <mergeCell ref="E22:F22"/>
    <mergeCell ref="H22:I22"/>
    <mergeCell ref="K22:L22"/>
    <mergeCell ref="B21:C21"/>
    <mergeCell ref="E21:F21"/>
    <mergeCell ref="H21:I21"/>
    <mergeCell ref="K21:L21"/>
    <mergeCell ref="A5:M5"/>
    <mergeCell ref="E13:F13"/>
    <mergeCell ref="H13:I13"/>
    <mergeCell ref="K13:L13"/>
    <mergeCell ref="B13:C13"/>
    <mergeCell ref="E8:F8"/>
    <mergeCell ref="H8:I8"/>
    <mergeCell ref="B11:C11"/>
    <mergeCell ref="B9:C9"/>
    <mergeCell ref="B10:C10"/>
    <mergeCell ref="B8:C8"/>
    <mergeCell ref="K8:L8"/>
    <mergeCell ref="B12:C12"/>
    <mergeCell ref="E12:F12"/>
    <mergeCell ref="H12:I12"/>
    <mergeCell ref="K12:L12"/>
    <mergeCell ref="A6:A7"/>
    <mergeCell ref="E11:F11"/>
    <mergeCell ref="H11:I11"/>
    <mergeCell ref="K11:L11"/>
    <mergeCell ref="B6:D6"/>
    <mergeCell ref="E6:G6"/>
    <mergeCell ref="H6:J6"/>
    <mergeCell ref="K6:M6"/>
    <mergeCell ref="B7:C7"/>
    <mergeCell ref="E7:F7"/>
    <mergeCell ref="H7:I7"/>
    <mergeCell ref="K7:L7"/>
    <mergeCell ref="E9:F9"/>
    <mergeCell ref="H9:I9"/>
    <mergeCell ref="K9:L9"/>
    <mergeCell ref="E10:F10"/>
    <mergeCell ref="H10:I10"/>
    <mergeCell ref="K10:L10"/>
    <mergeCell ref="AA141:AC141"/>
    <mergeCell ref="AD141:AF141"/>
    <mergeCell ref="AG141:AI141"/>
    <mergeCell ref="AJ141:AL141"/>
    <mergeCell ref="AA142:AB142"/>
    <mergeCell ref="AD142:AE142"/>
    <mergeCell ref="AG142:AH142"/>
    <mergeCell ref="AJ142:AK142"/>
    <mergeCell ref="AA143:AB143"/>
    <mergeCell ref="AD143:AE143"/>
    <mergeCell ref="AG143:AH143"/>
    <mergeCell ref="AJ143:AK143"/>
    <mergeCell ref="B143:C143"/>
    <mergeCell ref="B144:C144"/>
    <mergeCell ref="A140:M140"/>
    <mergeCell ref="A141:A142"/>
    <mergeCell ref="B141:D141"/>
    <mergeCell ref="B142:C142"/>
    <mergeCell ref="S141:U141"/>
    <mergeCell ref="S142:T142"/>
    <mergeCell ref="Z141:Z142"/>
    <mergeCell ref="E151:F151"/>
    <mergeCell ref="H141:J141"/>
    <mergeCell ref="K141:M141"/>
    <mergeCell ref="H142:I142"/>
    <mergeCell ref="K142:L142"/>
    <mergeCell ref="H143:I143"/>
    <mergeCell ref="H144:I144"/>
    <mergeCell ref="H145:I145"/>
    <mergeCell ref="H146:I146"/>
    <mergeCell ref="H147:I147"/>
    <mergeCell ref="H148:I148"/>
    <mergeCell ref="H150:I150"/>
    <mergeCell ref="H151:I151"/>
    <mergeCell ref="K146:L146"/>
    <mergeCell ref="E141:G141"/>
    <mergeCell ref="E142:F142"/>
    <mergeCell ref="B151:C151"/>
    <mergeCell ref="B145:C145"/>
    <mergeCell ref="B149:C149"/>
    <mergeCell ref="B146:C146"/>
    <mergeCell ref="B148:C148"/>
    <mergeCell ref="K151:L151"/>
    <mergeCell ref="K143:L143"/>
    <mergeCell ref="K144:L144"/>
    <mergeCell ref="K145:L145"/>
    <mergeCell ref="B150:C150"/>
    <mergeCell ref="E149:F149"/>
    <mergeCell ref="B147:C147"/>
    <mergeCell ref="E143:F143"/>
    <mergeCell ref="E144:F144"/>
    <mergeCell ref="E145:F145"/>
    <mergeCell ref="E146:F146"/>
    <mergeCell ref="E147:F147"/>
    <mergeCell ref="E148:F148"/>
    <mergeCell ref="E150:F150"/>
    <mergeCell ref="H149:I149"/>
    <mergeCell ref="K149:L149"/>
    <mergeCell ref="K147:L147"/>
    <mergeCell ref="K148:L148"/>
    <mergeCell ref="K150:L150"/>
    <mergeCell ref="A190:M190"/>
    <mergeCell ref="B296:C296"/>
    <mergeCell ref="E296:F296"/>
    <mergeCell ref="H296:I296"/>
    <mergeCell ref="K296:L296"/>
    <mergeCell ref="B510:C510"/>
    <mergeCell ref="E510:F510"/>
    <mergeCell ref="H510:I510"/>
    <mergeCell ref="K510:L510"/>
    <mergeCell ref="A290:M290"/>
    <mergeCell ref="A361:M361"/>
    <mergeCell ref="A432:M432"/>
    <mergeCell ref="A503:M503"/>
    <mergeCell ref="B193:C193"/>
    <mergeCell ref="K193:L193"/>
    <mergeCell ref="H193:I193"/>
    <mergeCell ref="K191:M191"/>
    <mergeCell ref="H191:J191"/>
    <mergeCell ref="B191:D191"/>
    <mergeCell ref="E191:G191"/>
    <mergeCell ref="B192:C192"/>
    <mergeCell ref="H192:I192"/>
    <mergeCell ref="K192:L192"/>
    <mergeCell ref="E192:F192"/>
    <mergeCell ref="H198:I198"/>
    <mergeCell ref="B198:C198"/>
    <mergeCell ref="K198:L198"/>
    <mergeCell ref="K199:L199"/>
    <mergeCell ref="B194:C194"/>
    <mergeCell ref="B195:C195"/>
    <mergeCell ref="B196:C196"/>
    <mergeCell ref="E195:F195"/>
    <mergeCell ref="E196:F196"/>
    <mergeCell ref="E194:F194"/>
    <mergeCell ref="H199:I199"/>
    <mergeCell ref="B197:C197"/>
    <mergeCell ref="B199:C199"/>
    <mergeCell ref="N197:O197"/>
    <mergeCell ref="Q197:R197"/>
    <mergeCell ref="T197:U197"/>
    <mergeCell ref="N195:O195"/>
    <mergeCell ref="Q195:R195"/>
    <mergeCell ref="N196:O196"/>
    <mergeCell ref="Q196:R196"/>
    <mergeCell ref="K194:L194"/>
    <mergeCell ref="H197:I197"/>
    <mergeCell ref="H195:I195"/>
    <mergeCell ref="H196:I196"/>
    <mergeCell ref="H194:I194"/>
    <mergeCell ref="K196:L196"/>
    <mergeCell ref="Q201:R201"/>
    <mergeCell ref="N198:O198"/>
    <mergeCell ref="Q198:R198"/>
    <mergeCell ref="T198:U198"/>
    <mergeCell ref="N200:O200"/>
    <mergeCell ref="Q200:R200"/>
    <mergeCell ref="T200:U200"/>
    <mergeCell ref="N199:O199"/>
    <mergeCell ref="Q199:R199"/>
    <mergeCell ref="T199:U199"/>
    <mergeCell ref="T196:U196"/>
    <mergeCell ref="N193:O193"/>
    <mergeCell ref="Q193:R193"/>
    <mergeCell ref="T193:U193"/>
    <mergeCell ref="N194:O194"/>
    <mergeCell ref="T194:U194"/>
    <mergeCell ref="Q194:R194"/>
    <mergeCell ref="E193:F193"/>
    <mergeCell ref="E297:F297"/>
    <mergeCell ref="H297:I297"/>
    <mergeCell ref="K297:L297"/>
    <mergeCell ref="N297:O297"/>
    <mergeCell ref="K195:L195"/>
    <mergeCell ref="K197:L197"/>
    <mergeCell ref="E197:F197"/>
    <mergeCell ref="E198:F198"/>
    <mergeCell ref="E199:F199"/>
    <mergeCell ref="T201:U201"/>
    <mergeCell ref="H200:I200"/>
    <mergeCell ref="H201:I201"/>
    <mergeCell ref="K200:L200"/>
    <mergeCell ref="K201:L201"/>
    <mergeCell ref="T195:U195"/>
    <mergeCell ref="N201:O201"/>
    <mergeCell ref="B291:D291"/>
    <mergeCell ref="E291:G291"/>
    <mergeCell ref="H291:J291"/>
    <mergeCell ref="K291:M291"/>
    <mergeCell ref="B292:C292"/>
    <mergeCell ref="E292:F292"/>
    <mergeCell ref="H292:I292"/>
    <mergeCell ref="K292:L292"/>
    <mergeCell ref="E200:F200"/>
    <mergeCell ref="E201:F201"/>
    <mergeCell ref="B201:C201"/>
    <mergeCell ref="B200:C200"/>
    <mergeCell ref="B295:C295"/>
    <mergeCell ref="Q293:R293"/>
    <mergeCell ref="T293:U293"/>
    <mergeCell ref="B294:C294"/>
    <mergeCell ref="E294:F294"/>
    <mergeCell ref="H294:I294"/>
    <mergeCell ref="K294:L294"/>
    <mergeCell ref="N294:O294"/>
    <mergeCell ref="Q294:R294"/>
    <mergeCell ref="T294:U294"/>
    <mergeCell ref="B293:C293"/>
    <mergeCell ref="E293:F293"/>
    <mergeCell ref="H293:I293"/>
    <mergeCell ref="K293:L293"/>
    <mergeCell ref="N293:O293"/>
    <mergeCell ref="K295:L295"/>
    <mergeCell ref="N295:O295"/>
    <mergeCell ref="Q295:R295"/>
    <mergeCell ref="T295:U295"/>
    <mergeCell ref="E295:F295"/>
    <mergeCell ref="H295:I295"/>
    <mergeCell ref="Q297:R297"/>
    <mergeCell ref="T297:U297"/>
    <mergeCell ref="B298:C298"/>
    <mergeCell ref="E298:F298"/>
    <mergeCell ref="H298:I298"/>
    <mergeCell ref="K298:L298"/>
    <mergeCell ref="N298:O298"/>
    <mergeCell ref="Q298:R298"/>
    <mergeCell ref="T298:U298"/>
    <mergeCell ref="B297:C297"/>
    <mergeCell ref="Q300:R300"/>
    <mergeCell ref="T300:U300"/>
    <mergeCell ref="B300:C300"/>
    <mergeCell ref="E300:F300"/>
    <mergeCell ref="H300:I300"/>
    <mergeCell ref="K300:L300"/>
    <mergeCell ref="N300:O300"/>
    <mergeCell ref="Q299:R299"/>
    <mergeCell ref="T299:U299"/>
    <mergeCell ref="B299:C299"/>
    <mergeCell ref="E299:F299"/>
    <mergeCell ref="H299:I299"/>
    <mergeCell ref="K299:L299"/>
    <mergeCell ref="N299:O299"/>
    <mergeCell ref="B362:D362"/>
    <mergeCell ref="E362:G362"/>
    <mergeCell ref="A358:N358"/>
    <mergeCell ref="Q301:R301"/>
    <mergeCell ref="T301:U301"/>
    <mergeCell ref="B301:C301"/>
    <mergeCell ref="E301:F301"/>
    <mergeCell ref="H301:I301"/>
    <mergeCell ref="K301:L301"/>
    <mergeCell ref="N301:O301"/>
    <mergeCell ref="Q364:R364"/>
    <mergeCell ref="T364:U364"/>
    <mergeCell ref="B365:C365"/>
    <mergeCell ref="E365:F365"/>
    <mergeCell ref="H365:I365"/>
    <mergeCell ref="K365:L365"/>
    <mergeCell ref="N365:O365"/>
    <mergeCell ref="Q365:R365"/>
    <mergeCell ref="T365:U365"/>
    <mergeCell ref="B364:C364"/>
    <mergeCell ref="E364:F364"/>
    <mergeCell ref="H364:I364"/>
    <mergeCell ref="K364:L364"/>
    <mergeCell ref="N364:O364"/>
    <mergeCell ref="B367:C367"/>
    <mergeCell ref="E367:F367"/>
    <mergeCell ref="H367:I367"/>
    <mergeCell ref="K367:L367"/>
    <mergeCell ref="N367:O367"/>
    <mergeCell ref="Q367:R367"/>
    <mergeCell ref="T367:U367"/>
    <mergeCell ref="B366:C366"/>
    <mergeCell ref="E366:F366"/>
    <mergeCell ref="H366:I366"/>
    <mergeCell ref="K366:L366"/>
    <mergeCell ref="N366:O366"/>
    <mergeCell ref="B436:C436"/>
    <mergeCell ref="E436:F436"/>
    <mergeCell ref="H436:I436"/>
    <mergeCell ref="K436:L436"/>
    <mergeCell ref="N436:O436"/>
    <mergeCell ref="Q436:R436"/>
    <mergeCell ref="T436:U436"/>
    <mergeCell ref="B435:C435"/>
    <mergeCell ref="E435:F435"/>
    <mergeCell ref="H435:I435"/>
    <mergeCell ref="K435:L435"/>
    <mergeCell ref="N435:O435"/>
    <mergeCell ref="Q435:R435"/>
    <mergeCell ref="T435:U435"/>
    <mergeCell ref="T441:U441"/>
    <mergeCell ref="T437:U437"/>
    <mergeCell ref="B441:C441"/>
    <mergeCell ref="E441:F441"/>
    <mergeCell ref="H441:I441"/>
    <mergeCell ref="K441:L441"/>
    <mergeCell ref="N441:O441"/>
    <mergeCell ref="Q441:R441"/>
    <mergeCell ref="B438:C438"/>
    <mergeCell ref="E438:F438"/>
    <mergeCell ref="H438:I438"/>
    <mergeCell ref="K438:L438"/>
    <mergeCell ref="N438:O438"/>
    <mergeCell ref="Q438:R438"/>
    <mergeCell ref="T438:U438"/>
    <mergeCell ref="B437:C437"/>
    <mergeCell ref="E437:F437"/>
    <mergeCell ref="H437:I437"/>
    <mergeCell ref="K437:L437"/>
    <mergeCell ref="N437:O437"/>
    <mergeCell ref="Q437:R437"/>
    <mergeCell ref="B434:C434"/>
    <mergeCell ref="E434:F434"/>
    <mergeCell ref="H434:I434"/>
    <mergeCell ref="K434:L434"/>
    <mergeCell ref="B433:D433"/>
    <mergeCell ref="E433:G433"/>
    <mergeCell ref="T368:U368"/>
    <mergeCell ref="H362:J362"/>
    <mergeCell ref="K362:M362"/>
    <mergeCell ref="B363:C363"/>
    <mergeCell ref="E363:F363"/>
    <mergeCell ref="H363:I363"/>
    <mergeCell ref="K363:L363"/>
    <mergeCell ref="H433:J433"/>
    <mergeCell ref="K433:M433"/>
    <mergeCell ref="B368:C368"/>
    <mergeCell ref="E368:F368"/>
    <mergeCell ref="H368:I368"/>
    <mergeCell ref="N368:O368"/>
    <mergeCell ref="Q368:R368"/>
    <mergeCell ref="K368:L368"/>
    <mergeCell ref="Q366:R366"/>
    <mergeCell ref="A427:R427"/>
    <mergeCell ref="T366:U366"/>
    <mergeCell ref="T506:U506"/>
    <mergeCell ref="B505:C505"/>
    <mergeCell ref="E505:F505"/>
    <mergeCell ref="H505:I505"/>
    <mergeCell ref="K505:L505"/>
    <mergeCell ref="K504:M504"/>
    <mergeCell ref="B506:C506"/>
    <mergeCell ref="K506:L506"/>
    <mergeCell ref="N506:O506"/>
    <mergeCell ref="T509:U509"/>
    <mergeCell ref="K511:L511"/>
    <mergeCell ref="N511:O511"/>
    <mergeCell ref="T511:U511"/>
    <mergeCell ref="T507:U507"/>
    <mergeCell ref="K508:L508"/>
    <mergeCell ref="N508:O508"/>
    <mergeCell ref="T508:U508"/>
    <mergeCell ref="K507:L507"/>
    <mergeCell ref="N507:O507"/>
    <mergeCell ref="N509:O509"/>
    <mergeCell ref="B508:C508"/>
    <mergeCell ref="E508:F508"/>
    <mergeCell ref="H508:I508"/>
    <mergeCell ref="B507:C507"/>
    <mergeCell ref="E507:F507"/>
    <mergeCell ref="H507:I507"/>
    <mergeCell ref="H439:I439"/>
    <mergeCell ref="H440:I440"/>
    <mergeCell ref="Q506:R506"/>
    <mergeCell ref="E439:F439"/>
    <mergeCell ref="E440:F440"/>
    <mergeCell ref="K439:L439"/>
    <mergeCell ref="K440:L440"/>
    <mergeCell ref="B439:C439"/>
    <mergeCell ref="B440:C440"/>
    <mergeCell ref="E506:F506"/>
    <mergeCell ref="H506:I506"/>
    <mergeCell ref="E504:G504"/>
    <mergeCell ref="H504:J504"/>
    <mergeCell ref="B504:D504"/>
    <mergeCell ref="B571:D571"/>
    <mergeCell ref="E571:G571"/>
    <mergeCell ref="H571:J571"/>
    <mergeCell ref="K571:M571"/>
    <mergeCell ref="B572:C572"/>
    <mergeCell ref="E572:F572"/>
    <mergeCell ref="H572:I572"/>
    <mergeCell ref="K572:L572"/>
    <mergeCell ref="H509:I509"/>
    <mergeCell ref="K509:L509"/>
    <mergeCell ref="E511:F511"/>
    <mergeCell ref="H511:I511"/>
    <mergeCell ref="A570:M570"/>
    <mergeCell ref="E509:F509"/>
    <mergeCell ref="B511:C511"/>
    <mergeCell ref="B509:C509"/>
    <mergeCell ref="Q573:R573"/>
    <mergeCell ref="T573:U573"/>
    <mergeCell ref="B574:C574"/>
    <mergeCell ref="E574:F574"/>
    <mergeCell ref="H574:I574"/>
    <mergeCell ref="K574:L574"/>
    <mergeCell ref="N574:O574"/>
    <mergeCell ref="Q574:R574"/>
    <mergeCell ref="T574:U574"/>
    <mergeCell ref="B573:C573"/>
    <mergeCell ref="E573:F573"/>
    <mergeCell ref="H573:I573"/>
    <mergeCell ref="K573:L573"/>
    <mergeCell ref="N573:O573"/>
    <mergeCell ref="Q575:R575"/>
    <mergeCell ref="T575:U575"/>
    <mergeCell ref="B576:C576"/>
    <mergeCell ref="E576:F576"/>
    <mergeCell ref="H576:I576"/>
    <mergeCell ref="K576:L576"/>
    <mergeCell ref="N576:O576"/>
    <mergeCell ref="Q576:R576"/>
    <mergeCell ref="T576:U576"/>
    <mergeCell ref="B575:C575"/>
    <mergeCell ref="E575:F575"/>
    <mergeCell ref="H575:I575"/>
    <mergeCell ref="K575:L575"/>
    <mergeCell ref="N575:O575"/>
    <mergeCell ref="K577:L577"/>
    <mergeCell ref="N577:O577"/>
    <mergeCell ref="Q577:R577"/>
    <mergeCell ref="T577:U577"/>
    <mergeCell ref="B577:C577"/>
    <mergeCell ref="E577:F577"/>
    <mergeCell ref="H577:I577"/>
    <mergeCell ref="B640:C640"/>
    <mergeCell ref="E640:F640"/>
    <mergeCell ref="H640:I640"/>
    <mergeCell ref="K639:M639"/>
    <mergeCell ref="K640:L640"/>
    <mergeCell ref="A638:M638"/>
    <mergeCell ref="Q643:R643"/>
    <mergeCell ref="T643:U643"/>
    <mergeCell ref="B643:C643"/>
    <mergeCell ref="E643:F643"/>
    <mergeCell ref="H643:I643"/>
    <mergeCell ref="K643:L643"/>
    <mergeCell ref="N643:O643"/>
    <mergeCell ref="B639:D639"/>
    <mergeCell ref="E639:G639"/>
    <mergeCell ref="H639:J639"/>
    <mergeCell ref="Q641:R641"/>
    <mergeCell ref="T641:U641"/>
    <mergeCell ref="B642:C642"/>
    <mergeCell ref="E642:F642"/>
    <mergeCell ref="H642:I642"/>
    <mergeCell ref="K642:L642"/>
    <mergeCell ref="N642:O642"/>
    <mergeCell ref="Q642:R642"/>
    <mergeCell ref="T642:U642"/>
    <mergeCell ref="B641:C641"/>
    <mergeCell ref="E641:F641"/>
    <mergeCell ref="H641:I641"/>
    <mergeCell ref="K641:L641"/>
    <mergeCell ref="N641:O641"/>
    <mergeCell ref="Z5:AL5"/>
    <mergeCell ref="Z6:Z7"/>
    <mergeCell ref="AA6:AC6"/>
    <mergeCell ref="AD6:AF6"/>
    <mergeCell ref="AG6:AI6"/>
    <mergeCell ref="AJ6:AL6"/>
    <mergeCell ref="AA7:AB7"/>
    <mergeCell ref="AD7:AE7"/>
    <mergeCell ref="AG7:AH7"/>
    <mergeCell ref="AJ7:AK7"/>
    <mergeCell ref="AA8:AB8"/>
    <mergeCell ref="AD8:AE8"/>
    <mergeCell ref="AG8:AH8"/>
    <mergeCell ref="AJ8:AK8"/>
    <mergeCell ref="AA9:AB9"/>
    <mergeCell ref="AD9:AE9"/>
    <mergeCell ref="AG9:AH9"/>
    <mergeCell ref="AJ9:AK9"/>
    <mergeCell ref="AA10:AB10"/>
    <mergeCell ref="AD10:AE10"/>
    <mergeCell ref="AG10:AH10"/>
    <mergeCell ref="AJ10:AK10"/>
    <mergeCell ref="AA11:AB11"/>
    <mergeCell ref="AD11:AE11"/>
    <mergeCell ref="AG11:AH11"/>
    <mergeCell ref="AJ11:AK11"/>
    <mergeCell ref="AA12:AB12"/>
    <mergeCell ref="AD12:AE12"/>
    <mergeCell ref="AG12:AH12"/>
    <mergeCell ref="AJ12:AK12"/>
    <mergeCell ref="AA13:AB13"/>
    <mergeCell ref="AD13:AE13"/>
    <mergeCell ref="AG13:AH13"/>
    <mergeCell ref="AJ13:AK13"/>
    <mergeCell ref="Z16:AL16"/>
    <mergeCell ref="Z17:Z18"/>
    <mergeCell ref="AA17:AC17"/>
    <mergeCell ref="AD17:AF17"/>
    <mergeCell ref="AG17:AI17"/>
    <mergeCell ref="AJ17:AL17"/>
    <mergeCell ref="AA18:AB18"/>
    <mergeCell ref="AD18:AE18"/>
    <mergeCell ref="AG18:AH18"/>
    <mergeCell ref="AJ18:AK18"/>
    <mergeCell ref="AA19:AB19"/>
    <mergeCell ref="AD19:AE19"/>
    <mergeCell ref="AG19:AH19"/>
    <mergeCell ref="AJ19:AK19"/>
    <mergeCell ref="AA20:AB20"/>
    <mergeCell ref="AD20:AE20"/>
    <mergeCell ref="AG20:AH20"/>
    <mergeCell ref="AJ20:AK20"/>
    <mergeCell ref="AA21:AB21"/>
    <mergeCell ref="AD21:AE21"/>
    <mergeCell ref="AG21:AH21"/>
    <mergeCell ref="AJ21:AK21"/>
    <mergeCell ref="AA22:AB22"/>
    <mergeCell ref="AD22:AE22"/>
    <mergeCell ref="AG22:AH22"/>
    <mergeCell ref="AJ22:AK22"/>
    <mergeCell ref="AA23:AB23"/>
    <mergeCell ref="AD23:AE23"/>
    <mergeCell ref="AG23:AH23"/>
    <mergeCell ref="AJ23:AK23"/>
    <mergeCell ref="Z140:AL140"/>
    <mergeCell ref="AD144:AE144"/>
    <mergeCell ref="AG144:AH144"/>
    <mergeCell ref="AJ144:AK144"/>
    <mergeCell ref="AA145:AB145"/>
    <mergeCell ref="AD145:AE145"/>
    <mergeCell ref="AG145:AH145"/>
    <mergeCell ref="AJ145:AK145"/>
    <mergeCell ref="AA146:AB146"/>
    <mergeCell ref="AD146:AE146"/>
    <mergeCell ref="AG146:AH146"/>
    <mergeCell ref="AJ146:AK146"/>
    <mergeCell ref="AA144:AB144"/>
    <mergeCell ref="AA147:AB147"/>
    <mergeCell ref="AD147:AE147"/>
    <mergeCell ref="AG147:AH147"/>
    <mergeCell ref="AJ147:AK147"/>
    <mergeCell ref="AA148:AB148"/>
    <mergeCell ref="AD148:AE148"/>
    <mergeCell ref="AG148:AH148"/>
    <mergeCell ref="AJ148:AK148"/>
    <mergeCell ref="AA149:AB149"/>
    <mergeCell ref="AD149:AE149"/>
    <mergeCell ref="AG149:AH149"/>
    <mergeCell ref="AJ149:AK149"/>
    <mergeCell ref="AA150:AB150"/>
    <mergeCell ref="AD150:AE150"/>
    <mergeCell ref="AG150:AH150"/>
    <mergeCell ref="AJ150:AK150"/>
    <mergeCell ref="AA151:AB151"/>
    <mergeCell ref="AD151:AE151"/>
    <mergeCell ref="AG151:AH151"/>
    <mergeCell ref="AJ151:AK151"/>
    <mergeCell ref="Z190:AL190"/>
    <mergeCell ref="AA191:AC191"/>
    <mergeCell ref="AD191:AF191"/>
    <mergeCell ref="AG191:AI191"/>
    <mergeCell ref="AJ191:AL191"/>
    <mergeCell ref="AA192:AB192"/>
    <mergeCell ref="AD192:AE192"/>
    <mergeCell ref="AG192:AH192"/>
    <mergeCell ref="AJ192:AK192"/>
    <mergeCell ref="AA193:AB193"/>
    <mergeCell ref="AD193:AE193"/>
    <mergeCell ref="AG193:AH193"/>
    <mergeCell ref="AJ193:AK193"/>
    <mergeCell ref="AA194:AB194"/>
    <mergeCell ref="AD194:AE194"/>
    <mergeCell ref="AG194:AH194"/>
    <mergeCell ref="AJ194:AK194"/>
    <mergeCell ref="AA195:AB195"/>
    <mergeCell ref="AD195:AE195"/>
    <mergeCell ref="AG195:AH195"/>
    <mergeCell ref="AJ195:AK195"/>
    <mergeCell ref="AA196:AB196"/>
    <mergeCell ref="AD196:AE196"/>
    <mergeCell ref="AG196:AH196"/>
    <mergeCell ref="AJ196:AK196"/>
    <mergeCell ref="AA200:AB200"/>
    <mergeCell ref="AD200:AE200"/>
    <mergeCell ref="AG200:AH200"/>
    <mergeCell ref="AJ200:AK200"/>
    <mergeCell ref="AA201:AB201"/>
    <mergeCell ref="AD201:AE201"/>
    <mergeCell ref="AG201:AH201"/>
    <mergeCell ref="AJ201:AK201"/>
    <mergeCell ref="AA197:AB197"/>
    <mergeCell ref="AD197:AE197"/>
    <mergeCell ref="AG197:AH197"/>
    <mergeCell ref="AJ197:AK197"/>
    <mergeCell ref="AA198:AB198"/>
    <mergeCell ref="AD198:AE198"/>
    <mergeCell ref="AG198:AH198"/>
    <mergeCell ref="AJ198:AK198"/>
    <mergeCell ref="AA199:AB199"/>
    <mergeCell ref="AD199:AE199"/>
    <mergeCell ref="AG199:AH199"/>
    <mergeCell ref="AJ199:AK199"/>
    <mergeCell ref="Z290:AL290"/>
    <mergeCell ref="AA291:AC291"/>
    <mergeCell ref="AD291:AF291"/>
    <mergeCell ref="AG291:AI291"/>
    <mergeCell ref="AJ291:AL291"/>
    <mergeCell ref="AA292:AB292"/>
    <mergeCell ref="AD292:AE292"/>
    <mergeCell ref="AG292:AH292"/>
    <mergeCell ref="AJ292:AK292"/>
    <mergeCell ref="AA293:AB293"/>
    <mergeCell ref="AD293:AE293"/>
    <mergeCell ref="AG293:AH293"/>
    <mergeCell ref="AJ293:AK293"/>
    <mergeCell ref="AA294:AB294"/>
    <mergeCell ref="AD294:AE294"/>
    <mergeCell ref="AG294:AH294"/>
    <mergeCell ref="AJ294:AK294"/>
    <mergeCell ref="AA295:AB295"/>
    <mergeCell ref="AD295:AE295"/>
    <mergeCell ref="AG295:AH295"/>
    <mergeCell ref="AJ295:AK295"/>
    <mergeCell ref="AA296:AB296"/>
    <mergeCell ref="AD296:AE296"/>
    <mergeCell ref="AG296:AH296"/>
    <mergeCell ref="AJ296:AK296"/>
    <mergeCell ref="AA297:AB297"/>
    <mergeCell ref="AD297:AE297"/>
    <mergeCell ref="AG297:AH297"/>
    <mergeCell ref="AJ297:AK297"/>
    <mergeCell ref="AA298:AB298"/>
    <mergeCell ref="AD298:AE298"/>
    <mergeCell ref="AG298:AH298"/>
    <mergeCell ref="AJ298:AK298"/>
    <mergeCell ref="AA299:AB299"/>
    <mergeCell ref="AD299:AE299"/>
    <mergeCell ref="AG299:AH299"/>
    <mergeCell ref="AJ299:AK299"/>
    <mergeCell ref="AA300:AB300"/>
    <mergeCell ref="AD300:AE300"/>
    <mergeCell ref="AG300:AH300"/>
    <mergeCell ref="AJ300:AK300"/>
    <mergeCell ref="AA301:AB301"/>
    <mergeCell ref="AD301:AE301"/>
    <mergeCell ref="AG301:AH301"/>
    <mergeCell ref="AJ301:AK301"/>
    <mergeCell ref="Z361:AL361"/>
    <mergeCell ref="AA362:AC362"/>
    <mergeCell ref="AD362:AF362"/>
    <mergeCell ref="AG362:AI362"/>
    <mergeCell ref="AJ362:AL362"/>
    <mergeCell ref="AA363:AB363"/>
    <mergeCell ref="AD363:AE363"/>
    <mergeCell ref="AG363:AH363"/>
    <mergeCell ref="AJ363:AK363"/>
    <mergeCell ref="AA364:AB364"/>
    <mergeCell ref="AD364:AE364"/>
    <mergeCell ref="AG364:AH364"/>
    <mergeCell ref="AJ364:AK364"/>
    <mergeCell ref="AA365:AB365"/>
    <mergeCell ref="AD365:AE365"/>
    <mergeCell ref="AG365:AH365"/>
    <mergeCell ref="AJ365:AK365"/>
    <mergeCell ref="AA366:AB366"/>
    <mergeCell ref="AD366:AE366"/>
    <mergeCell ref="AG366:AH366"/>
    <mergeCell ref="AJ366:AK366"/>
    <mergeCell ref="AA367:AB367"/>
    <mergeCell ref="AD367:AE367"/>
    <mergeCell ref="AG367:AH367"/>
    <mergeCell ref="AJ367:AK367"/>
    <mergeCell ref="AA368:AB368"/>
    <mergeCell ref="AD368:AE368"/>
    <mergeCell ref="AG368:AH368"/>
    <mergeCell ref="AJ368:AK368"/>
    <mergeCell ref="Z427:AQ427"/>
    <mergeCell ref="Z432:AL432"/>
    <mergeCell ref="AA433:AC433"/>
    <mergeCell ref="AD433:AF433"/>
    <mergeCell ref="AG433:AI433"/>
    <mergeCell ref="AJ433:AL433"/>
    <mergeCell ref="AA434:AB434"/>
    <mergeCell ref="AD434:AE434"/>
    <mergeCell ref="AG434:AH434"/>
    <mergeCell ref="AJ434:AK434"/>
    <mergeCell ref="AA435:AB435"/>
    <mergeCell ref="AD435:AE435"/>
    <mergeCell ref="AG435:AH435"/>
    <mergeCell ref="AJ435:AK435"/>
    <mergeCell ref="AA436:AB436"/>
    <mergeCell ref="AD436:AE436"/>
    <mergeCell ref="AG436:AH436"/>
    <mergeCell ref="AJ436:AK436"/>
    <mergeCell ref="AA437:AB437"/>
    <mergeCell ref="AD437:AE437"/>
    <mergeCell ref="AG437:AH437"/>
    <mergeCell ref="AJ437:AK437"/>
    <mergeCell ref="AA438:AB438"/>
    <mergeCell ref="AD438:AE438"/>
    <mergeCell ref="AG438:AH438"/>
    <mergeCell ref="AJ438:AK438"/>
    <mergeCell ref="AA439:AB439"/>
    <mergeCell ref="AD439:AE439"/>
    <mergeCell ref="AG439:AH439"/>
    <mergeCell ref="AJ439:AK439"/>
    <mergeCell ref="AA440:AB440"/>
    <mergeCell ref="AD440:AE440"/>
    <mergeCell ref="AG440:AH440"/>
    <mergeCell ref="AJ440:AK440"/>
    <mergeCell ref="AA441:AB441"/>
    <mergeCell ref="AD441:AE441"/>
    <mergeCell ref="AG441:AH441"/>
    <mergeCell ref="AJ441:AK441"/>
    <mergeCell ref="Z503:AL503"/>
    <mergeCell ref="AA504:AC504"/>
    <mergeCell ref="AD504:AF504"/>
    <mergeCell ref="AG504:AI504"/>
    <mergeCell ref="AJ504:AL504"/>
    <mergeCell ref="AA505:AB505"/>
    <mergeCell ref="AD505:AE505"/>
    <mergeCell ref="AG505:AH505"/>
    <mergeCell ref="AJ505:AK505"/>
    <mergeCell ref="AA506:AB506"/>
    <mergeCell ref="AD506:AE506"/>
    <mergeCell ref="AG506:AH506"/>
    <mergeCell ref="AJ506:AK506"/>
    <mergeCell ref="AA507:AB507"/>
    <mergeCell ref="AD507:AE507"/>
    <mergeCell ref="AG507:AH507"/>
    <mergeCell ref="AJ507:AK507"/>
    <mergeCell ref="AA508:AB508"/>
    <mergeCell ref="AD508:AE508"/>
    <mergeCell ref="AG508:AH508"/>
    <mergeCell ref="AJ508:AK508"/>
    <mergeCell ref="AA509:AB509"/>
    <mergeCell ref="AD509:AE509"/>
    <mergeCell ref="AG509:AH509"/>
    <mergeCell ref="AJ509:AK509"/>
    <mergeCell ref="AA510:AB510"/>
    <mergeCell ref="AD510:AE510"/>
    <mergeCell ref="AG510:AH510"/>
    <mergeCell ref="AJ510:AK510"/>
    <mergeCell ref="AA511:AB511"/>
    <mergeCell ref="AD511:AE511"/>
    <mergeCell ref="AG511:AH511"/>
    <mergeCell ref="AJ511:AK511"/>
    <mergeCell ref="Z570:AL570"/>
    <mergeCell ref="AA571:AC571"/>
    <mergeCell ref="AD571:AF571"/>
    <mergeCell ref="AG571:AI571"/>
    <mergeCell ref="AJ571:AL571"/>
    <mergeCell ref="AA572:AB572"/>
    <mergeCell ref="AD572:AE572"/>
    <mergeCell ref="AG572:AH572"/>
    <mergeCell ref="AJ572:AK572"/>
    <mergeCell ref="AA573:AB573"/>
    <mergeCell ref="AD573:AE573"/>
    <mergeCell ref="AG573:AH573"/>
    <mergeCell ref="AJ573:AK573"/>
    <mergeCell ref="AA574:AB574"/>
    <mergeCell ref="AD574:AE574"/>
    <mergeCell ref="AG574:AH574"/>
    <mergeCell ref="AJ574:AK574"/>
    <mergeCell ref="AA575:AB575"/>
    <mergeCell ref="AD575:AE575"/>
    <mergeCell ref="AG575:AH575"/>
    <mergeCell ref="AJ575:AK575"/>
    <mergeCell ref="AA576:AB576"/>
    <mergeCell ref="AD576:AE576"/>
    <mergeCell ref="AG576:AH576"/>
    <mergeCell ref="AJ576:AK576"/>
    <mergeCell ref="AA577:AB577"/>
    <mergeCell ref="AD577:AE577"/>
    <mergeCell ref="AG577:AH577"/>
    <mergeCell ref="AJ577:AK577"/>
    <mergeCell ref="Z638:AL638"/>
    <mergeCell ref="AA639:AC639"/>
    <mergeCell ref="AD639:AF639"/>
    <mergeCell ref="AG639:AI639"/>
    <mergeCell ref="AJ639:AL639"/>
    <mergeCell ref="AA640:AB640"/>
    <mergeCell ref="AD640:AE640"/>
    <mergeCell ref="AG640:AH640"/>
    <mergeCell ref="AJ640:AK640"/>
    <mergeCell ref="AA641:AB641"/>
    <mergeCell ref="AD641:AE641"/>
    <mergeCell ref="AG641:AH641"/>
    <mergeCell ref="AJ641:AK641"/>
    <mergeCell ref="AA642:AB642"/>
    <mergeCell ref="AD642:AE642"/>
    <mergeCell ref="AG642:AH642"/>
    <mergeCell ref="AJ642:AK642"/>
    <mergeCell ref="AA643:AB643"/>
    <mergeCell ref="AD643:AE643"/>
    <mergeCell ref="AG643:AH643"/>
    <mergeCell ref="AJ643:AK643"/>
  </mergeCells>
  <conditionalFormatting sqref="B435:C440">
    <cfRule type="cellIs" dxfId="20" priority="6" operator="equal">
      <formula>0</formula>
    </cfRule>
  </conditionalFormatting>
  <conditionalFormatting sqref="B506:C506">
    <cfRule type="cellIs" dxfId="19" priority="5" operator="equal">
      <formula>0</formula>
    </cfRule>
  </conditionalFormatting>
  <conditionalFormatting sqref="B293:M301">
    <cfRule type="cellIs" dxfId="18" priority="9" operator="equal">
      <formula>0</formula>
    </cfRule>
  </conditionalFormatting>
  <conditionalFormatting sqref="B364:M364">
    <cfRule type="cellIs" dxfId="17" priority="8" operator="equal">
      <formula>0</formula>
    </cfRule>
  </conditionalFormatting>
  <conditionalFormatting sqref="AA435:AB440">
    <cfRule type="cellIs" dxfId="16" priority="2" operator="equal">
      <formula>0</formula>
    </cfRule>
  </conditionalFormatting>
  <conditionalFormatting sqref="AA506:AB506">
    <cfRule type="cellIs" dxfId="15" priority="1" operator="equal">
      <formula>0</formula>
    </cfRule>
  </conditionalFormatting>
  <conditionalFormatting sqref="AA293:AL301">
    <cfRule type="cellIs" dxfId="14" priority="4" operator="equal">
      <formula>0</formula>
    </cfRule>
  </conditionalFormatting>
  <conditionalFormatting sqref="AA364:AL364">
    <cfRule type="cellIs" dxfId="13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ECC0-E09F-4E5E-A912-B92383407C1E}">
  <dimension ref="A1:AK194"/>
  <sheetViews>
    <sheetView zoomScale="70" zoomScaleNormal="70" workbookViewId="0">
      <selection activeCell="A81" sqref="A81"/>
    </sheetView>
  </sheetViews>
  <sheetFormatPr defaultColWidth="7.765625" defaultRowHeight="14.5" x14ac:dyDescent="0.35"/>
  <cols>
    <col min="1" max="2" width="35.4609375" style="176" customWidth="1"/>
    <col min="3" max="3" width="22.53515625" style="335" customWidth="1"/>
    <col min="4" max="4" width="23.3046875" style="177" customWidth="1"/>
    <col min="5" max="35" width="8.765625" style="177" customWidth="1"/>
    <col min="36" max="36" width="8.765625" style="178" customWidth="1"/>
    <col min="37" max="37" width="7" style="178" bestFit="1" customWidth="1"/>
    <col min="38" max="43" width="5.07421875" style="1" bestFit="1" customWidth="1"/>
    <col min="44" max="45" width="4.69140625" style="1" bestFit="1" customWidth="1"/>
    <col min="46" max="46" width="6.69140625" style="1" bestFit="1" customWidth="1"/>
    <col min="47" max="48" width="7.3046875" style="1" bestFit="1" customWidth="1"/>
    <col min="49" max="66" width="7.3046875" style="1" customWidth="1"/>
    <col min="67" max="16384" width="7.765625" style="1"/>
  </cols>
  <sheetData>
    <row r="1" spans="1:37" s="246" customFormat="1" ht="75" customHeight="1" x14ac:dyDescent="0.65">
      <c r="A1" s="389" t="s">
        <v>262</v>
      </c>
      <c r="B1" s="389"/>
      <c r="C1" s="389"/>
      <c r="D1" s="250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8"/>
    </row>
    <row r="2" spans="1:37" s="246" customFormat="1" ht="30.5" x14ac:dyDescent="0.65">
      <c r="A2" s="530" t="s">
        <v>301</v>
      </c>
      <c r="B2" s="389"/>
      <c r="C2" s="389"/>
      <c r="D2" s="250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8"/>
    </row>
    <row r="3" spans="1:37" s="246" customFormat="1" ht="24" customHeight="1" x14ac:dyDescent="0.35">
      <c r="A3" s="368"/>
      <c r="B3" s="368"/>
      <c r="C3" s="368"/>
      <c r="D3" s="249"/>
      <c r="E3" s="476">
        <v>1990</v>
      </c>
      <c r="F3" s="476">
        <v>1991</v>
      </c>
      <c r="G3" s="476">
        <v>1992</v>
      </c>
      <c r="H3" s="476">
        <v>1993</v>
      </c>
      <c r="I3" s="476">
        <v>1994</v>
      </c>
      <c r="J3" s="476">
        <v>1995</v>
      </c>
      <c r="K3" s="476">
        <v>1996</v>
      </c>
      <c r="L3" s="476">
        <v>1997</v>
      </c>
      <c r="M3" s="476">
        <v>1998</v>
      </c>
      <c r="N3" s="476">
        <v>1999</v>
      </c>
      <c r="O3" s="476">
        <v>2000</v>
      </c>
      <c r="P3" s="476">
        <v>2001</v>
      </c>
      <c r="Q3" s="476">
        <v>2002</v>
      </c>
      <c r="R3" s="476">
        <v>2003</v>
      </c>
      <c r="S3" s="476">
        <v>2004</v>
      </c>
      <c r="T3" s="476">
        <v>2005</v>
      </c>
      <c r="U3" s="476">
        <v>2006</v>
      </c>
      <c r="V3" s="476">
        <v>2007</v>
      </c>
      <c r="W3" s="476">
        <v>2008</v>
      </c>
      <c r="X3" s="476">
        <v>2009</v>
      </c>
      <c r="Y3" s="476">
        <v>2010</v>
      </c>
      <c r="Z3" s="476">
        <v>2011</v>
      </c>
      <c r="AA3" s="476">
        <v>2012</v>
      </c>
      <c r="AB3" s="476">
        <v>2013</v>
      </c>
      <c r="AC3" s="476">
        <v>2014</v>
      </c>
      <c r="AD3" s="476">
        <v>2015</v>
      </c>
      <c r="AE3" s="476">
        <v>2016</v>
      </c>
      <c r="AF3" s="476">
        <v>2017</v>
      </c>
      <c r="AG3" s="476">
        <v>2018</v>
      </c>
      <c r="AH3" s="476">
        <v>2019</v>
      </c>
      <c r="AI3" s="476">
        <v>2020</v>
      </c>
      <c r="AJ3" s="476">
        <v>2021</v>
      </c>
      <c r="AK3" s="477">
        <v>2022</v>
      </c>
    </row>
    <row r="4" spans="1:37" s="19" customFormat="1" ht="16.5" customHeight="1" x14ac:dyDescent="0.3">
      <c r="A4" s="117" t="s">
        <v>5</v>
      </c>
      <c r="B4" s="117" t="s">
        <v>132</v>
      </c>
      <c r="C4" s="117"/>
      <c r="D4" s="181" t="s">
        <v>246</v>
      </c>
      <c r="E4" s="19">
        <v>1840.5352981584831</v>
      </c>
      <c r="F4" s="19">
        <v>1755.335107062218</v>
      </c>
      <c r="G4" s="19">
        <v>1899.1461330552074</v>
      </c>
      <c r="H4" s="19">
        <v>2003.8408730383535</v>
      </c>
      <c r="I4" s="19">
        <v>1952.744708175202</v>
      </c>
      <c r="J4" s="19">
        <v>2057.5282135832067</v>
      </c>
      <c r="K4" s="19">
        <v>2113.0130601249293</v>
      </c>
      <c r="L4" s="19">
        <v>2152.8562275053505</v>
      </c>
      <c r="M4" s="19">
        <v>2146.4959611070444</v>
      </c>
      <c r="N4" s="19">
        <v>2202.9770710792409</v>
      </c>
      <c r="O4" s="19">
        <v>2185.1738631188432</v>
      </c>
      <c r="P4" s="19">
        <v>2073.8383908938731</v>
      </c>
      <c r="Q4" s="19">
        <v>2183.7512394044129</v>
      </c>
      <c r="R4" s="19">
        <v>2172.6708478951882</v>
      </c>
      <c r="S4" s="19">
        <v>2271.5543018225458</v>
      </c>
      <c r="T4" s="19">
        <v>2158.4741859872074</v>
      </c>
      <c r="U4" s="19">
        <v>2221.7123351469513</v>
      </c>
      <c r="V4" s="19">
        <v>2363.0011344644599</v>
      </c>
      <c r="W4" s="19">
        <v>2234.8839363258271</v>
      </c>
      <c r="X4" s="19">
        <v>2137.0026767468503</v>
      </c>
      <c r="Y4" s="19">
        <v>2026.6958714424197</v>
      </c>
      <c r="Z4" s="19">
        <v>1905.04654275758</v>
      </c>
      <c r="AA4" s="19">
        <v>1855.8864101550566</v>
      </c>
      <c r="AB4" s="19">
        <v>1820.5186083681342</v>
      </c>
      <c r="AC4" s="19">
        <v>1808.9098254393584</v>
      </c>
      <c r="AD4" s="19">
        <v>1853.7530265510982</v>
      </c>
      <c r="AE4" s="19">
        <v>1829.0066522105687</v>
      </c>
      <c r="AF4" s="19">
        <v>1870.2431305737434</v>
      </c>
      <c r="AG4" s="19">
        <v>1911.1675218903415</v>
      </c>
      <c r="AH4" s="19">
        <v>1853.9900835573321</v>
      </c>
      <c r="AI4" s="19">
        <v>1664.6206354784331</v>
      </c>
      <c r="AJ4" s="19">
        <v>1764.044252217516</v>
      </c>
      <c r="AK4" s="19">
        <v>1819.3423273428343</v>
      </c>
    </row>
    <row r="5" spans="1:37" s="19" customFormat="1" ht="16.5" customHeight="1" x14ac:dyDescent="0.3">
      <c r="A5" s="117" t="s">
        <v>4</v>
      </c>
      <c r="B5" s="117" t="s">
        <v>138</v>
      </c>
      <c r="C5" s="117"/>
      <c r="D5" s="181" t="s">
        <v>246</v>
      </c>
      <c r="E5" s="19">
        <v>902.66365343553127</v>
      </c>
      <c r="F5" s="19">
        <v>790.99314913238516</v>
      </c>
      <c r="G5" s="19">
        <v>585.0057068137628</v>
      </c>
      <c r="H5" s="19">
        <v>551.64282042422781</v>
      </c>
      <c r="I5" s="19">
        <v>520.88613639556513</v>
      </c>
      <c r="J5" s="19">
        <v>553.02534021239398</v>
      </c>
      <c r="K5" s="19">
        <v>530.1141052060625</v>
      </c>
      <c r="L5" s="19">
        <v>649.01203276175829</v>
      </c>
      <c r="M5" s="19">
        <v>785.20754907522462</v>
      </c>
      <c r="N5" s="19">
        <v>938.97683091863007</v>
      </c>
      <c r="O5" s="19">
        <v>991.77428104654973</v>
      </c>
      <c r="P5" s="19">
        <v>990.97793583820919</v>
      </c>
      <c r="Q5" s="19">
        <v>978.94240560758692</v>
      </c>
      <c r="R5" s="19">
        <v>966.73744061992818</v>
      </c>
      <c r="S5" s="19">
        <v>974.79326864842449</v>
      </c>
      <c r="T5" s="19">
        <v>950.49305149651104</v>
      </c>
      <c r="U5" s="19">
        <v>1394.3936974134149</v>
      </c>
      <c r="V5" s="19">
        <v>1538.4749981004913</v>
      </c>
      <c r="W5" s="19">
        <v>2049.9205183694821</v>
      </c>
      <c r="X5" s="19">
        <v>1866.9949329958663</v>
      </c>
      <c r="Y5" s="19">
        <v>1895.6047290242457</v>
      </c>
      <c r="Z5" s="19">
        <v>1825.9485266211648</v>
      </c>
      <c r="AA5" s="19">
        <v>1894.1079635972437</v>
      </c>
      <c r="AB5" s="19">
        <v>1942.4760463601924</v>
      </c>
      <c r="AC5" s="19">
        <v>1917.1142485098387</v>
      </c>
      <c r="AD5" s="19">
        <v>1965.7393459518466</v>
      </c>
      <c r="AE5" s="19">
        <v>1947.7582882023958</v>
      </c>
      <c r="AF5" s="19">
        <v>1994.093587231655</v>
      </c>
      <c r="AG5" s="19">
        <v>2035.2279434517427</v>
      </c>
      <c r="AH5" s="19">
        <v>2002.0725161428127</v>
      </c>
      <c r="AI5" s="19">
        <v>1977.2693388393482</v>
      </c>
      <c r="AJ5" s="19">
        <v>2011.9213714823172</v>
      </c>
      <c r="AK5" s="19">
        <v>2016.7960708397557</v>
      </c>
    </row>
    <row r="6" spans="1:37" s="19" customFormat="1" ht="16.5" customHeight="1" x14ac:dyDescent="0.3">
      <c r="A6" s="117" t="s">
        <v>3</v>
      </c>
      <c r="B6" s="117" t="s">
        <v>133</v>
      </c>
      <c r="C6" s="117"/>
      <c r="D6" s="181" t="s">
        <v>246</v>
      </c>
      <c r="E6" s="19">
        <v>694.20584855492018</v>
      </c>
      <c r="F6" s="19">
        <v>675.17702649643161</v>
      </c>
      <c r="G6" s="19">
        <v>653.60768715065672</v>
      </c>
      <c r="H6" s="19">
        <v>654.61987844453154</v>
      </c>
      <c r="I6" s="19">
        <v>657.92775634577572</v>
      </c>
      <c r="J6" s="19">
        <v>637.97961017787088</v>
      </c>
      <c r="K6" s="19">
        <v>650.80493836440644</v>
      </c>
      <c r="L6" s="19">
        <v>641.51953413120441</v>
      </c>
      <c r="M6" s="19">
        <v>655.00026608268888</v>
      </c>
      <c r="N6" s="19">
        <v>652.03131596698165</v>
      </c>
      <c r="O6" s="19">
        <v>637.26426806583288</v>
      </c>
      <c r="P6" s="19">
        <v>633.73717775184696</v>
      </c>
      <c r="Q6" s="19">
        <v>617.17362639415398</v>
      </c>
      <c r="R6" s="19">
        <v>609.40906214551046</v>
      </c>
      <c r="S6" s="19">
        <v>601.38500789240277</v>
      </c>
      <c r="T6" s="19">
        <v>603.84405728721583</v>
      </c>
      <c r="U6" s="19">
        <v>629.87706901243962</v>
      </c>
      <c r="V6" s="19">
        <v>646.68158051869307</v>
      </c>
      <c r="W6" s="19">
        <v>663.14525544876005</v>
      </c>
      <c r="X6" s="19">
        <v>653.49299000944347</v>
      </c>
      <c r="Y6" s="19">
        <v>639.63038393196609</v>
      </c>
      <c r="Z6" s="19">
        <v>637.68760033879005</v>
      </c>
      <c r="AA6" s="19">
        <v>632.56663394474219</v>
      </c>
      <c r="AB6" s="19">
        <v>616.94086680330463</v>
      </c>
      <c r="AC6" s="19">
        <v>661.09304047722981</v>
      </c>
      <c r="AD6" s="19">
        <v>650.33098507062186</v>
      </c>
      <c r="AE6" s="19">
        <v>650.24351923079553</v>
      </c>
      <c r="AF6" s="19">
        <v>651.07884376655443</v>
      </c>
      <c r="AG6" s="19">
        <v>628.29735478720954</v>
      </c>
      <c r="AH6" s="19">
        <v>610.90561980249811</v>
      </c>
      <c r="AI6" s="19">
        <v>609.48364614886987</v>
      </c>
      <c r="AJ6" s="19">
        <v>612.74653429160969</v>
      </c>
      <c r="AK6" s="19">
        <v>596.26381448560176</v>
      </c>
    </row>
    <row r="7" spans="1:37" s="19" customFormat="1" ht="16.5" customHeight="1" x14ac:dyDescent="0.3">
      <c r="A7" s="117" t="s">
        <v>131</v>
      </c>
      <c r="B7" s="117" t="s">
        <v>134</v>
      </c>
      <c r="C7" s="117"/>
      <c r="D7" s="181" t="s">
        <v>246</v>
      </c>
      <c r="E7" s="19">
        <v>7731.9775982412284</v>
      </c>
      <c r="F7" s="19">
        <v>7739.3979566312819</v>
      </c>
      <c r="G7" s="19">
        <v>7729.4182641289335</v>
      </c>
      <c r="H7" s="19">
        <v>7738.6932752009525</v>
      </c>
      <c r="I7" s="19">
        <v>7728.8987322618559</v>
      </c>
      <c r="J7" s="19">
        <v>7714.9756582611935</v>
      </c>
      <c r="K7" s="19">
        <v>7708.2142896919695</v>
      </c>
      <c r="L7" s="19">
        <v>7703.5136527923596</v>
      </c>
      <c r="M7" s="19">
        <v>7704.9653601001082</v>
      </c>
      <c r="N7" s="19">
        <v>7711.6256002131795</v>
      </c>
      <c r="O7" s="19">
        <v>7722.898227187</v>
      </c>
      <c r="P7" s="19">
        <v>7732.7471676663808</v>
      </c>
      <c r="Q7" s="19">
        <v>7750.4559025906046</v>
      </c>
      <c r="R7" s="19">
        <v>7746.7773778637229</v>
      </c>
      <c r="S7" s="19">
        <v>7746.2011254354247</v>
      </c>
      <c r="T7" s="19">
        <v>7745.9762440253562</v>
      </c>
      <c r="U7" s="19">
        <v>7798.5372127211649</v>
      </c>
      <c r="V7" s="19">
        <v>7700.2747971120243</v>
      </c>
      <c r="W7" s="19">
        <v>7741.9116195473371</v>
      </c>
      <c r="X7" s="19">
        <v>7785.7601698198168</v>
      </c>
      <c r="Y7" s="19">
        <v>7767.3487540486158</v>
      </c>
      <c r="Z7" s="19">
        <v>7747.2625234575435</v>
      </c>
      <c r="AA7" s="19">
        <v>7753.2772980530008</v>
      </c>
      <c r="AB7" s="19">
        <v>7753.7915214423783</v>
      </c>
      <c r="AC7" s="19">
        <v>7748.0129203167553</v>
      </c>
      <c r="AD7" s="19">
        <v>7739.2159532055402</v>
      </c>
      <c r="AE7" s="19">
        <v>7720.3272937839329</v>
      </c>
      <c r="AF7" s="19">
        <v>7693.1265864653978</v>
      </c>
      <c r="AG7" s="19">
        <v>7680.251944371128</v>
      </c>
      <c r="AH7" s="19">
        <v>7693.3661036372523</v>
      </c>
      <c r="AI7" s="19">
        <v>7701.6977654804423</v>
      </c>
      <c r="AJ7" s="19">
        <v>7699.0368574365402</v>
      </c>
      <c r="AK7" s="19">
        <v>7757.0261112450144</v>
      </c>
    </row>
    <row r="8" spans="1:37" s="19" customFormat="1" ht="16.5" customHeight="1" x14ac:dyDescent="0.3">
      <c r="A8" s="117" t="s">
        <v>1</v>
      </c>
      <c r="B8" s="117" t="s">
        <v>135</v>
      </c>
      <c r="C8" s="117"/>
      <c r="D8" s="181" t="s">
        <v>246</v>
      </c>
      <c r="E8" s="19">
        <v>207.48113733980259</v>
      </c>
      <c r="F8" s="19">
        <v>212.03186377951397</v>
      </c>
      <c r="G8" s="19">
        <v>225.58702102180382</v>
      </c>
      <c r="H8" s="19">
        <v>236.40774938066681</v>
      </c>
      <c r="I8" s="19">
        <v>244.83072677962889</v>
      </c>
      <c r="J8" s="19">
        <v>255.41947994235574</v>
      </c>
      <c r="K8" s="19">
        <v>264.77085314091136</v>
      </c>
      <c r="L8" s="19">
        <v>272.26855629461784</v>
      </c>
      <c r="M8" s="19">
        <v>275.05559773556348</v>
      </c>
      <c r="N8" s="19">
        <v>283.13385157377053</v>
      </c>
      <c r="O8" s="19">
        <v>292.50701797420641</v>
      </c>
      <c r="P8" s="19">
        <v>302.15134490531494</v>
      </c>
      <c r="Q8" s="19">
        <v>306.70530057390198</v>
      </c>
      <c r="R8" s="19">
        <v>307.81784672507393</v>
      </c>
      <c r="S8" s="19">
        <v>316.82976324616033</v>
      </c>
      <c r="T8" s="19">
        <v>309.53893147492948</v>
      </c>
      <c r="U8" s="19">
        <v>333.13526984570194</v>
      </c>
      <c r="V8" s="19">
        <v>336.59809645653598</v>
      </c>
      <c r="W8" s="19">
        <v>319.07552636085347</v>
      </c>
      <c r="X8" s="19">
        <v>309.24594884471435</v>
      </c>
      <c r="Y8" s="19">
        <v>305.67595447528646</v>
      </c>
      <c r="Z8" s="19">
        <v>286.53952541116678</v>
      </c>
      <c r="AA8" s="19">
        <v>266.22595098804709</v>
      </c>
      <c r="AB8" s="19">
        <v>265.52935636732673</v>
      </c>
      <c r="AC8" s="19">
        <v>265.57340278303883</v>
      </c>
      <c r="AD8" s="19">
        <v>264.57336579600678</v>
      </c>
      <c r="AE8" s="19">
        <v>260.82777266230755</v>
      </c>
      <c r="AF8" s="19">
        <v>258.41364763953004</v>
      </c>
      <c r="AG8" s="19">
        <v>253.71551128545298</v>
      </c>
      <c r="AH8" s="19">
        <v>222.02369345705489</v>
      </c>
      <c r="AI8" s="19">
        <v>244.09309579030295</v>
      </c>
      <c r="AJ8" s="19">
        <v>242.67746631186964</v>
      </c>
      <c r="AK8" s="19">
        <v>233.59868925586372</v>
      </c>
    </row>
    <row r="9" spans="1:37" s="20" customFormat="1" ht="16.5" customHeight="1" x14ac:dyDescent="0.3">
      <c r="A9" s="118" t="s">
        <v>17</v>
      </c>
      <c r="B9" s="118" t="s">
        <v>136</v>
      </c>
      <c r="C9" s="118"/>
      <c r="D9" s="181" t="s">
        <v>246</v>
      </c>
      <c r="E9" s="20">
        <v>11376.863535729966</v>
      </c>
      <c r="F9" s="20">
        <v>11172.93510310183</v>
      </c>
      <c r="G9" s="20">
        <v>11092.764812170364</v>
      </c>
      <c r="H9" s="20">
        <v>11185.204596488733</v>
      </c>
      <c r="I9" s="20">
        <v>11105.288059958028</v>
      </c>
      <c r="J9" s="20">
        <v>11218.928302177019</v>
      </c>
      <c r="K9" s="20">
        <v>11266.917246528279</v>
      </c>
      <c r="L9" s="20">
        <v>11419.170003485291</v>
      </c>
      <c r="M9" s="20">
        <v>11566.72473410063</v>
      </c>
      <c r="N9" s="20">
        <v>11788.744669751803</v>
      </c>
      <c r="O9" s="20">
        <v>11829.617657392433</v>
      </c>
      <c r="P9" s="20">
        <v>11733.452017055624</v>
      </c>
      <c r="Q9" s="20">
        <v>11837.028474570659</v>
      </c>
      <c r="R9" s="20">
        <v>11803.412575249424</v>
      </c>
      <c r="S9" s="20">
        <v>11910.763467044957</v>
      </c>
      <c r="T9" s="20">
        <v>11768.32647027122</v>
      </c>
      <c r="U9" s="20">
        <v>12377.655584139673</v>
      </c>
      <c r="V9" s="20">
        <v>12585.030606652204</v>
      </c>
      <c r="W9" s="20">
        <v>13008.936856052262</v>
      </c>
      <c r="X9" s="20">
        <v>12752.496718416691</v>
      </c>
      <c r="Y9" s="20">
        <v>12634.955692922533</v>
      </c>
      <c r="Z9" s="20">
        <v>12402.484718586244</v>
      </c>
      <c r="AA9" s="20">
        <v>12402.064256738091</v>
      </c>
      <c r="AB9" s="20">
        <v>12399.256399341335</v>
      </c>
      <c r="AC9" s="20">
        <v>12400.703437526221</v>
      </c>
      <c r="AD9" s="20">
        <v>12473.612676575112</v>
      </c>
      <c r="AE9" s="20">
        <v>12408.16352609</v>
      </c>
      <c r="AF9" s="20">
        <v>12466.955795676882</v>
      </c>
      <c r="AG9" s="20">
        <v>12508.660275785875</v>
      </c>
      <c r="AH9" s="20">
        <v>12382.358016596949</v>
      </c>
      <c r="AI9" s="20">
        <v>12197.164481737396</v>
      </c>
      <c r="AJ9" s="20">
        <v>12330.426481739854</v>
      </c>
      <c r="AK9" s="20">
        <v>12423.027013169069</v>
      </c>
    </row>
    <row r="10" spans="1:37" s="20" customFormat="1" ht="16.5" customHeight="1" x14ac:dyDescent="0.3">
      <c r="A10" s="118" t="s">
        <v>18</v>
      </c>
      <c r="B10" s="118" t="s">
        <v>137</v>
      </c>
      <c r="C10" s="118"/>
      <c r="D10" s="181" t="s">
        <v>246</v>
      </c>
      <c r="E10" s="20">
        <v>3644.885937488737</v>
      </c>
      <c r="F10" s="20">
        <v>3433.5371464705486</v>
      </c>
      <c r="G10" s="20">
        <v>3363.3465480414307</v>
      </c>
      <c r="H10" s="20">
        <v>3446.5113212877795</v>
      </c>
      <c r="I10" s="20">
        <v>3376.3893276961721</v>
      </c>
      <c r="J10" s="20">
        <v>3503.9526439158271</v>
      </c>
      <c r="K10" s="20">
        <v>3558.7029568363096</v>
      </c>
      <c r="L10" s="20">
        <v>3715.6563506929315</v>
      </c>
      <c r="M10" s="20">
        <v>3861.7593740005213</v>
      </c>
      <c r="N10" s="20">
        <v>4077.1190695386235</v>
      </c>
      <c r="O10" s="20">
        <v>4106.7194302054322</v>
      </c>
      <c r="P10" s="20">
        <v>4000.7048493892444</v>
      </c>
      <c r="Q10" s="20">
        <v>4086.5725719800557</v>
      </c>
      <c r="R10" s="20">
        <v>4056.6351973857013</v>
      </c>
      <c r="S10" s="20">
        <v>4164.5623416095332</v>
      </c>
      <c r="T10" s="20">
        <v>4022.3502262458637</v>
      </c>
      <c r="U10" s="20">
        <v>4579.1183714185081</v>
      </c>
      <c r="V10" s="20">
        <v>4884.755809540181</v>
      </c>
      <c r="W10" s="20">
        <v>5267.0252365049237</v>
      </c>
      <c r="X10" s="20">
        <v>4966.7365485968749</v>
      </c>
      <c r="Y10" s="20">
        <v>4867.6069388739179</v>
      </c>
      <c r="Z10" s="20">
        <v>4655.2221951287011</v>
      </c>
      <c r="AA10" s="20">
        <v>4648.7869586850893</v>
      </c>
      <c r="AB10" s="20">
        <v>4645.4648778989576</v>
      </c>
      <c r="AC10" s="20">
        <v>4652.6905172094657</v>
      </c>
      <c r="AD10" s="20">
        <v>4734.396723369573</v>
      </c>
      <c r="AE10" s="20">
        <v>4687.8362323060674</v>
      </c>
      <c r="AF10" s="20">
        <v>4773.8292092114825</v>
      </c>
      <c r="AG10" s="20">
        <v>4828.4083314147465</v>
      </c>
      <c r="AH10" s="20">
        <v>4688.9919129596974</v>
      </c>
      <c r="AI10" s="20">
        <v>4495.466716256954</v>
      </c>
      <c r="AJ10" s="20">
        <v>4631.3896243033123</v>
      </c>
      <c r="AK10" s="20">
        <v>4666.0009019240561</v>
      </c>
    </row>
    <row r="11" spans="1:37" s="246" customFormat="1" ht="52.5" customHeight="1" x14ac:dyDescent="0.65">
      <c r="A11" s="529" t="s">
        <v>262</v>
      </c>
      <c r="B11" s="389"/>
      <c r="C11" s="389"/>
      <c r="D11" s="250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8"/>
    </row>
    <row r="12" spans="1:37" s="246" customFormat="1" ht="25.5" customHeight="1" x14ac:dyDescent="0.65">
      <c r="A12" s="530" t="s">
        <v>300</v>
      </c>
      <c r="B12" s="389"/>
      <c r="C12" s="389"/>
      <c r="D12" s="250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8"/>
    </row>
    <row r="13" spans="1:37" s="246" customFormat="1" ht="24.65" customHeight="1" x14ac:dyDescent="0.35">
      <c r="A13" s="530"/>
      <c r="B13" s="368"/>
      <c r="C13" s="368"/>
      <c r="D13" s="249"/>
      <c r="E13" s="476">
        <v>1990</v>
      </c>
      <c r="F13" s="476">
        <v>1991</v>
      </c>
      <c r="G13" s="476">
        <v>1992</v>
      </c>
      <c r="H13" s="476">
        <v>1993</v>
      </c>
      <c r="I13" s="476">
        <v>1994</v>
      </c>
      <c r="J13" s="476">
        <v>1995</v>
      </c>
      <c r="K13" s="476">
        <v>1996</v>
      </c>
      <c r="L13" s="476">
        <v>1997</v>
      </c>
      <c r="M13" s="476">
        <v>1998</v>
      </c>
      <c r="N13" s="476">
        <v>1999</v>
      </c>
      <c r="O13" s="476">
        <v>2000</v>
      </c>
      <c r="P13" s="476">
        <v>2001</v>
      </c>
      <c r="Q13" s="476">
        <v>2002</v>
      </c>
      <c r="R13" s="476">
        <v>2003</v>
      </c>
      <c r="S13" s="476">
        <v>2004</v>
      </c>
      <c r="T13" s="476">
        <v>2005</v>
      </c>
      <c r="U13" s="476">
        <v>2006</v>
      </c>
      <c r="V13" s="476">
        <v>2007</v>
      </c>
      <c r="W13" s="476">
        <v>2008</v>
      </c>
      <c r="X13" s="476">
        <v>2009</v>
      </c>
      <c r="Y13" s="476">
        <v>2010</v>
      </c>
      <c r="Z13" s="476">
        <v>2011</v>
      </c>
      <c r="AA13" s="476">
        <v>2012</v>
      </c>
      <c r="AB13" s="476">
        <v>2013</v>
      </c>
      <c r="AC13" s="476">
        <v>2014</v>
      </c>
      <c r="AD13" s="476">
        <v>2015</v>
      </c>
      <c r="AE13" s="476">
        <v>2016</v>
      </c>
      <c r="AF13" s="476">
        <v>2017</v>
      </c>
      <c r="AG13" s="476">
        <v>2018</v>
      </c>
      <c r="AH13" s="476">
        <v>2019</v>
      </c>
      <c r="AI13" s="476">
        <v>2020</v>
      </c>
      <c r="AJ13" s="476">
        <v>2021</v>
      </c>
      <c r="AK13" s="477">
        <v>2022</v>
      </c>
    </row>
    <row r="14" spans="1:37" customFormat="1" ht="16.399999999999999" customHeight="1" x14ac:dyDescent="0.35">
      <c r="A14" s="117" t="str">
        <f>A24</f>
        <v>Fiskiskip</v>
      </c>
      <c r="B14" s="117" t="s">
        <v>139</v>
      </c>
      <c r="C14" s="117"/>
      <c r="D14" s="181" t="s">
        <v>246</v>
      </c>
      <c r="E14" s="172">
        <f t="shared" ref="E14:AK14" si="0">E24</f>
        <v>760.43743715697804</v>
      </c>
      <c r="F14" s="172">
        <f t="shared" si="0"/>
        <v>738.54790545981575</v>
      </c>
      <c r="G14" s="172">
        <f t="shared" si="0"/>
        <v>817.72261535831558</v>
      </c>
      <c r="H14" s="172">
        <f t="shared" si="0"/>
        <v>875.35407857239727</v>
      </c>
      <c r="I14" s="172">
        <f t="shared" si="0"/>
        <v>858.59988349043726</v>
      </c>
      <c r="J14" s="172">
        <f t="shared" si="0"/>
        <v>921.58739468062106</v>
      </c>
      <c r="K14" s="172">
        <f t="shared" si="0"/>
        <v>941.8355393211059</v>
      </c>
      <c r="L14" s="172">
        <f t="shared" si="0"/>
        <v>928.43528249451151</v>
      </c>
      <c r="M14" s="172">
        <f t="shared" si="0"/>
        <v>913.7304185060168</v>
      </c>
      <c r="N14" s="172">
        <f t="shared" si="0"/>
        <v>896.73666811718942</v>
      </c>
      <c r="O14" s="172">
        <f t="shared" si="0"/>
        <v>891.62636675738338</v>
      </c>
      <c r="P14" s="172">
        <f t="shared" si="0"/>
        <v>735.43512282644895</v>
      </c>
      <c r="Q14" s="172">
        <f t="shared" si="0"/>
        <v>833.44738299320807</v>
      </c>
      <c r="R14" s="172">
        <f t="shared" si="0"/>
        <v>800.59763840041353</v>
      </c>
      <c r="S14" s="172">
        <f t="shared" si="0"/>
        <v>822.10422373737845</v>
      </c>
      <c r="T14" s="172">
        <f t="shared" si="0"/>
        <v>742.27579695757936</v>
      </c>
      <c r="U14" s="172">
        <f t="shared" si="0"/>
        <v>676.16624793131371</v>
      </c>
      <c r="V14" s="172">
        <f t="shared" si="0"/>
        <v>768.90031104164586</v>
      </c>
      <c r="W14" s="172">
        <f t="shared" si="0"/>
        <v>706.67813037021858</v>
      </c>
      <c r="X14" s="172">
        <f t="shared" si="0"/>
        <v>762.70393720745039</v>
      </c>
      <c r="Y14" s="172">
        <f t="shared" si="0"/>
        <v>726.56824505484042</v>
      </c>
      <c r="Z14" s="172">
        <f t="shared" si="0"/>
        <v>657.20260984912954</v>
      </c>
      <c r="AA14" s="172">
        <f t="shared" si="0"/>
        <v>651.37378056662806</v>
      </c>
      <c r="AB14" s="172">
        <f t="shared" si="0"/>
        <v>614.72353826059737</v>
      </c>
      <c r="AC14" s="172">
        <f t="shared" si="0"/>
        <v>606.24731041801465</v>
      </c>
      <c r="AD14" s="172">
        <f t="shared" si="0"/>
        <v>621.21740588116916</v>
      </c>
      <c r="AE14" s="172">
        <f t="shared" si="0"/>
        <v>518.76690503112491</v>
      </c>
      <c r="AF14" s="172">
        <f t="shared" si="0"/>
        <v>530.38142924834813</v>
      </c>
      <c r="AG14" s="172">
        <f t="shared" si="0"/>
        <v>546.90019133575004</v>
      </c>
      <c r="AH14" s="172">
        <f t="shared" si="0"/>
        <v>518.36261174209733</v>
      </c>
      <c r="AI14" s="172">
        <f t="shared" si="0"/>
        <v>509.49421478812258</v>
      </c>
      <c r="AJ14" s="172">
        <f t="shared" si="0"/>
        <v>569.41865140399079</v>
      </c>
      <c r="AK14" s="172">
        <f t="shared" si="0"/>
        <v>481.51547449283527</v>
      </c>
    </row>
    <row r="15" spans="1:37" customFormat="1" ht="16.399999999999999" customHeight="1" x14ac:dyDescent="0.35">
      <c r="A15" s="117" t="str">
        <f>A25</f>
        <v>Vegasamgöngur</v>
      </c>
      <c r="B15" s="117" t="s">
        <v>147</v>
      </c>
      <c r="C15" s="117"/>
      <c r="D15" s="181" t="s">
        <v>246</v>
      </c>
      <c r="E15" s="172">
        <f t="shared" ref="E15:AK15" si="1">E25</f>
        <v>530.6875025223419</v>
      </c>
      <c r="F15" s="172">
        <f t="shared" si="1"/>
        <v>549.15876425011709</v>
      </c>
      <c r="G15" s="172">
        <f t="shared" si="1"/>
        <v>563.61369233292567</v>
      </c>
      <c r="H15" s="172">
        <f t="shared" si="1"/>
        <v>560.42686948518008</v>
      </c>
      <c r="I15" s="172">
        <f t="shared" si="1"/>
        <v>568.38582720172917</v>
      </c>
      <c r="J15" s="172">
        <f t="shared" si="1"/>
        <v>558.148206043963</v>
      </c>
      <c r="K15" s="172">
        <f t="shared" si="1"/>
        <v>538.7716287288938</v>
      </c>
      <c r="L15" s="172">
        <f t="shared" si="1"/>
        <v>570.03307543849473</v>
      </c>
      <c r="M15" s="172">
        <f t="shared" si="1"/>
        <v>578.61285730233681</v>
      </c>
      <c r="N15" s="172">
        <f t="shared" si="1"/>
        <v>604.17883527958486</v>
      </c>
      <c r="O15" s="172">
        <f t="shared" si="1"/>
        <v>615.72240171712576</v>
      </c>
      <c r="P15" s="172">
        <f t="shared" si="1"/>
        <v>622.27473347955288</v>
      </c>
      <c r="Q15" s="172">
        <f t="shared" si="1"/>
        <v>631.11207564596589</v>
      </c>
      <c r="R15" s="172">
        <f t="shared" si="1"/>
        <v>709.88859870493513</v>
      </c>
      <c r="S15" s="172">
        <f t="shared" si="1"/>
        <v>746.62253694691617</v>
      </c>
      <c r="T15" s="172">
        <f t="shared" si="1"/>
        <v>774.95470613780287</v>
      </c>
      <c r="U15" s="172">
        <f t="shared" si="1"/>
        <v>883.41144498170718</v>
      </c>
      <c r="V15" s="172">
        <f t="shared" si="1"/>
        <v>914.91713253634725</v>
      </c>
      <c r="W15" s="172">
        <f t="shared" si="1"/>
        <v>861.17776940530962</v>
      </c>
      <c r="X15" s="172">
        <f t="shared" si="1"/>
        <v>861.96894493001867</v>
      </c>
      <c r="Y15" s="172">
        <f t="shared" si="1"/>
        <v>814.45229993916655</v>
      </c>
      <c r="Z15" s="172">
        <f t="shared" si="1"/>
        <v>796.0575165531028</v>
      </c>
      <c r="AA15" s="172">
        <f t="shared" si="1"/>
        <v>790.6124162300797</v>
      </c>
      <c r="AB15" s="172">
        <f t="shared" si="1"/>
        <v>805.0800900793148</v>
      </c>
      <c r="AC15" s="172">
        <f t="shared" si="1"/>
        <v>804.19579774012311</v>
      </c>
      <c r="AD15" s="172">
        <f t="shared" si="1"/>
        <v>826.79352678517716</v>
      </c>
      <c r="AE15" s="172">
        <f t="shared" si="1"/>
        <v>901.9003205985739</v>
      </c>
      <c r="AF15" s="172">
        <f t="shared" si="1"/>
        <v>951.54293739803609</v>
      </c>
      <c r="AG15" s="172">
        <f t="shared" si="1"/>
        <v>977.06341853400272</v>
      </c>
      <c r="AH15" s="172">
        <f t="shared" si="1"/>
        <v>956.72584353009074</v>
      </c>
      <c r="AI15" s="172">
        <f t="shared" si="1"/>
        <v>830.5811480636213</v>
      </c>
      <c r="AJ15" s="172">
        <f t="shared" si="1"/>
        <v>859.59329867083193</v>
      </c>
      <c r="AK15" s="172">
        <f t="shared" si="1"/>
        <v>925.61998746656161</v>
      </c>
    </row>
    <row r="16" spans="1:37" customFormat="1" ht="16.399999999999999" customHeight="1" x14ac:dyDescent="0.35">
      <c r="A16" s="117" t="str">
        <f>A37</f>
        <v>Jarðvarmavirkjanir</v>
      </c>
      <c r="B16" s="117" t="s">
        <v>146</v>
      </c>
      <c r="C16" s="117"/>
      <c r="D16" s="181" t="s">
        <v>246</v>
      </c>
      <c r="E16" s="172">
        <f t="shared" ref="E16:AK16" si="2">E37</f>
        <v>61.574334357545837</v>
      </c>
      <c r="F16" s="172">
        <f t="shared" si="2"/>
        <v>70.154014848439829</v>
      </c>
      <c r="G16" s="172">
        <f t="shared" si="2"/>
        <v>67.791788574964158</v>
      </c>
      <c r="H16" s="172">
        <f t="shared" si="2"/>
        <v>85.572844383378467</v>
      </c>
      <c r="I16" s="172">
        <f t="shared" si="2"/>
        <v>70.319060800123538</v>
      </c>
      <c r="J16" s="172">
        <f t="shared" si="2"/>
        <v>82.457990170658434</v>
      </c>
      <c r="K16" s="172">
        <f t="shared" si="2"/>
        <v>81.53239883625325</v>
      </c>
      <c r="L16" s="172">
        <f t="shared" si="2"/>
        <v>67.138591404165552</v>
      </c>
      <c r="M16" s="172">
        <f t="shared" si="2"/>
        <v>84.222237993796114</v>
      </c>
      <c r="N16" s="172">
        <f t="shared" si="2"/>
        <v>112.15179494287861</v>
      </c>
      <c r="O16" s="172">
        <f t="shared" si="2"/>
        <v>154.16614156765178</v>
      </c>
      <c r="P16" s="172">
        <f t="shared" si="2"/>
        <v>144.88875098397415</v>
      </c>
      <c r="Q16" s="172">
        <f t="shared" si="2"/>
        <v>148.51789217619518</v>
      </c>
      <c r="R16" s="172">
        <f t="shared" si="2"/>
        <v>137.42801253995231</v>
      </c>
      <c r="S16" s="172">
        <f t="shared" si="2"/>
        <v>124.04475425748892</v>
      </c>
      <c r="T16" s="172">
        <f t="shared" si="2"/>
        <v>119.43739330616143</v>
      </c>
      <c r="U16" s="172">
        <f t="shared" si="2"/>
        <v>129.4591322935857</v>
      </c>
      <c r="V16" s="172">
        <f t="shared" si="2"/>
        <v>150.1365476380019</v>
      </c>
      <c r="W16" s="172">
        <f t="shared" si="2"/>
        <v>188.79046841169912</v>
      </c>
      <c r="X16" s="172">
        <f t="shared" si="2"/>
        <v>172.68275584137766</v>
      </c>
      <c r="Y16" s="172">
        <f t="shared" si="2"/>
        <v>194.76400000000001</v>
      </c>
      <c r="Z16" s="172">
        <f t="shared" si="2"/>
        <v>183.428</v>
      </c>
      <c r="AA16" s="172">
        <f t="shared" si="2"/>
        <v>175.14867999999998</v>
      </c>
      <c r="AB16" s="172">
        <f t="shared" si="2"/>
        <v>177.02600000000001</v>
      </c>
      <c r="AC16" s="172">
        <f t="shared" si="2"/>
        <v>187.44652000000002</v>
      </c>
      <c r="AD16" s="172">
        <f t="shared" si="2"/>
        <v>167.55332000000001</v>
      </c>
      <c r="AE16" s="172">
        <f t="shared" si="2"/>
        <v>152.1463984264463</v>
      </c>
      <c r="AF16" s="172">
        <f t="shared" si="2"/>
        <v>149.39019999999999</v>
      </c>
      <c r="AG16" s="172">
        <f t="shared" si="2"/>
        <v>159.285</v>
      </c>
      <c r="AH16" s="172">
        <f t="shared" si="2"/>
        <v>166.61846041329147</v>
      </c>
      <c r="AI16" s="172">
        <f t="shared" si="2"/>
        <v>179.18884</v>
      </c>
      <c r="AJ16" s="172">
        <f t="shared" si="2"/>
        <v>179.70779999999999</v>
      </c>
      <c r="AK16" s="172">
        <f t="shared" si="2"/>
        <v>190.25900000000001</v>
      </c>
    </row>
    <row r="17" spans="1:37" customFormat="1" ht="16.399999999999999" customHeight="1" x14ac:dyDescent="0.35">
      <c r="A17" s="117" t="str">
        <f>A41</f>
        <v>Álframleiðsla</v>
      </c>
      <c r="B17" s="117" t="s">
        <v>148</v>
      </c>
      <c r="C17" s="117"/>
      <c r="D17" s="181" t="s">
        <v>246</v>
      </c>
      <c r="E17" s="172">
        <f t="shared" ref="E17:AK17" si="3">E41</f>
        <v>584.02647277080598</v>
      </c>
      <c r="F17" s="172">
        <f t="shared" si="3"/>
        <v>511.273947602943</v>
      </c>
      <c r="G17" s="172">
        <f t="shared" si="3"/>
        <v>301.38514547007009</v>
      </c>
      <c r="H17" s="172">
        <f t="shared" si="3"/>
        <v>220.97402310838271</v>
      </c>
      <c r="I17" s="172">
        <f t="shared" si="3"/>
        <v>198.23658153612337</v>
      </c>
      <c r="J17" s="172">
        <f t="shared" si="3"/>
        <v>216.34383922975644</v>
      </c>
      <c r="K17" s="172">
        <f t="shared" si="3"/>
        <v>186.93379884741088</v>
      </c>
      <c r="L17" s="172">
        <f t="shared" si="3"/>
        <v>280.12409822292682</v>
      </c>
      <c r="M17" s="172">
        <f t="shared" si="3"/>
        <v>462.00564836059743</v>
      </c>
      <c r="N17" s="172">
        <f t="shared" si="3"/>
        <v>537.93035391162721</v>
      </c>
      <c r="O17" s="172">
        <f t="shared" si="3"/>
        <v>487.74535268246626</v>
      </c>
      <c r="P17" s="172">
        <f t="shared" si="3"/>
        <v>479.60292131211997</v>
      </c>
      <c r="Q17" s="172">
        <f t="shared" si="3"/>
        <v>478.11541899358679</v>
      </c>
      <c r="R17" s="172">
        <f t="shared" si="3"/>
        <v>473.56894969857348</v>
      </c>
      <c r="S17" s="172">
        <f t="shared" si="3"/>
        <v>456.78557352619629</v>
      </c>
      <c r="T17" s="172">
        <f t="shared" si="3"/>
        <v>444.80851616708713</v>
      </c>
      <c r="U17" s="172">
        <f t="shared" si="3"/>
        <v>869.57185988485026</v>
      </c>
      <c r="V17" s="172">
        <f t="shared" si="3"/>
        <v>990.98126629758121</v>
      </c>
      <c r="W17" s="172">
        <f t="shared" si="3"/>
        <v>1556.7584922170536</v>
      </c>
      <c r="X17" s="172">
        <f t="shared" si="3"/>
        <v>1393.4018646112659</v>
      </c>
      <c r="Y17" s="172">
        <f t="shared" si="3"/>
        <v>1391.9209450624717</v>
      </c>
      <c r="Z17" s="172">
        <f t="shared" si="3"/>
        <v>1281.3105455922127</v>
      </c>
      <c r="AA17" s="172">
        <f t="shared" si="3"/>
        <v>1328.7342410906138</v>
      </c>
      <c r="AB17" s="172">
        <f t="shared" si="3"/>
        <v>1353.4714335748733</v>
      </c>
      <c r="AC17" s="172">
        <f t="shared" si="3"/>
        <v>1368.5549133196287</v>
      </c>
      <c r="AD17" s="172">
        <f t="shared" si="3"/>
        <v>1392.8009611325194</v>
      </c>
      <c r="AE17" s="172">
        <f t="shared" si="3"/>
        <v>1354.0817500285532</v>
      </c>
      <c r="AF17" s="172">
        <f t="shared" si="3"/>
        <v>1385.559079923195</v>
      </c>
      <c r="AG17" s="172">
        <f t="shared" si="3"/>
        <v>1382.5326490562106</v>
      </c>
      <c r="AH17" s="172">
        <f t="shared" si="3"/>
        <v>1363.2348061869016</v>
      </c>
      <c r="AI17" s="172">
        <f t="shared" si="3"/>
        <v>1347.2027898796412</v>
      </c>
      <c r="AJ17" s="172">
        <f t="shared" si="3"/>
        <v>1361.0898434635815</v>
      </c>
      <c r="AK17" s="172">
        <f t="shared" si="3"/>
        <v>1354.2007303406649</v>
      </c>
    </row>
    <row r="18" spans="1:37" customFormat="1" ht="16.399999999999999" customHeight="1" x14ac:dyDescent="0.35">
      <c r="A18" s="117" t="str">
        <f>A42</f>
        <v>Kísil- og kísilmálmframleiðsla</v>
      </c>
      <c r="B18" s="117" t="s">
        <v>149</v>
      </c>
      <c r="C18" s="117"/>
      <c r="D18" s="181" t="s">
        <v>246</v>
      </c>
      <c r="E18" s="172">
        <f t="shared" ref="E18:AK18" si="4">E42</f>
        <v>210.55472170666667</v>
      </c>
      <c r="F18" s="172">
        <f t="shared" si="4"/>
        <v>176.80528261706667</v>
      </c>
      <c r="G18" s="172">
        <f t="shared" si="4"/>
        <v>188.28332888506674</v>
      </c>
      <c r="H18" s="172">
        <f t="shared" si="4"/>
        <v>238.53559058533341</v>
      </c>
      <c r="I18" s="172">
        <f t="shared" si="4"/>
        <v>232.49217533253341</v>
      </c>
      <c r="J18" s="172">
        <f t="shared" si="4"/>
        <v>245.96401927226668</v>
      </c>
      <c r="K18" s="172">
        <f t="shared" si="4"/>
        <v>235.22782835253329</v>
      </c>
      <c r="L18" s="172">
        <f t="shared" si="4"/>
        <v>257.17700316373327</v>
      </c>
      <c r="M18" s="172">
        <f t="shared" si="4"/>
        <v>198.58720348559996</v>
      </c>
      <c r="N18" s="172">
        <f t="shared" si="4"/>
        <v>257.83106455839993</v>
      </c>
      <c r="O18" s="172">
        <f t="shared" si="4"/>
        <v>365.65036656475542</v>
      </c>
      <c r="P18" s="172">
        <f t="shared" si="4"/>
        <v>386.08921316544843</v>
      </c>
      <c r="Q18" s="172">
        <f t="shared" si="4"/>
        <v>403.9326403148857</v>
      </c>
      <c r="R18" s="172">
        <f t="shared" si="4"/>
        <v>402.47385277209042</v>
      </c>
      <c r="S18" s="172">
        <f t="shared" si="4"/>
        <v>401.96736076842336</v>
      </c>
      <c r="T18" s="172">
        <f t="shared" si="4"/>
        <v>379.94289400639997</v>
      </c>
      <c r="U18" s="172">
        <f t="shared" si="4"/>
        <v>381.71962690880014</v>
      </c>
      <c r="V18" s="172">
        <f t="shared" si="4"/>
        <v>401.35289110400004</v>
      </c>
      <c r="W18" s="172">
        <f t="shared" si="4"/>
        <v>351.97302632799983</v>
      </c>
      <c r="X18" s="172">
        <f t="shared" si="4"/>
        <v>353.35887106239988</v>
      </c>
      <c r="Y18" s="172">
        <f t="shared" si="4"/>
        <v>372.5620256512002</v>
      </c>
      <c r="Z18" s="172">
        <f t="shared" si="4"/>
        <v>380.41566972484725</v>
      </c>
      <c r="AA18" s="172">
        <f t="shared" si="4"/>
        <v>413.43718523066923</v>
      </c>
      <c r="AB18" s="172">
        <f t="shared" si="4"/>
        <v>409.50779191578886</v>
      </c>
      <c r="AC18" s="172">
        <f t="shared" si="4"/>
        <v>372.27909117182412</v>
      </c>
      <c r="AD18" s="172">
        <f t="shared" si="4"/>
        <v>404.56447331306254</v>
      </c>
      <c r="AE18" s="172">
        <f t="shared" si="4"/>
        <v>409.12563724381266</v>
      </c>
      <c r="AF18" s="172">
        <f t="shared" si="4"/>
        <v>431.82186025965416</v>
      </c>
      <c r="AG18" s="172">
        <f t="shared" si="4"/>
        <v>455.77922710046619</v>
      </c>
      <c r="AH18" s="172">
        <f t="shared" si="4"/>
        <v>432.40627007368812</v>
      </c>
      <c r="AI18" s="172">
        <f t="shared" si="4"/>
        <v>418.71234892799316</v>
      </c>
      <c r="AJ18" s="172">
        <f t="shared" si="4"/>
        <v>476.02459170932525</v>
      </c>
      <c r="AK18" s="172">
        <f t="shared" si="4"/>
        <v>517.72039053568778</v>
      </c>
    </row>
    <row r="19" spans="1:37" customFormat="1" ht="16.399999999999999" customHeight="1" x14ac:dyDescent="0.35">
      <c r="A19" s="117" t="s">
        <v>3</v>
      </c>
      <c r="B19" s="117" t="s">
        <v>133</v>
      </c>
      <c r="C19" s="117"/>
      <c r="D19" s="181" t="s">
        <v>246</v>
      </c>
      <c r="E19" s="172">
        <f t="shared" ref="E19:AK19" si="5">E58</f>
        <v>694.20584855492018</v>
      </c>
      <c r="F19" s="172">
        <f t="shared" si="5"/>
        <v>675.17702649643161</v>
      </c>
      <c r="G19" s="172">
        <f t="shared" si="5"/>
        <v>653.60768715065672</v>
      </c>
      <c r="H19" s="172">
        <f t="shared" si="5"/>
        <v>654.61987844453154</v>
      </c>
      <c r="I19" s="172">
        <f t="shared" si="5"/>
        <v>657.92775634577572</v>
      </c>
      <c r="J19" s="172">
        <f t="shared" si="5"/>
        <v>637.97961017787088</v>
      </c>
      <c r="K19" s="172">
        <f t="shared" si="5"/>
        <v>650.80493836440644</v>
      </c>
      <c r="L19" s="172">
        <f t="shared" si="5"/>
        <v>641.51953413120441</v>
      </c>
      <c r="M19" s="172">
        <f t="shared" si="5"/>
        <v>655.00026608268888</v>
      </c>
      <c r="N19" s="172">
        <f t="shared" si="5"/>
        <v>652.03131596698165</v>
      </c>
      <c r="O19" s="172">
        <f t="shared" si="5"/>
        <v>637.26426806583288</v>
      </c>
      <c r="P19" s="172">
        <f t="shared" si="5"/>
        <v>633.73717775184696</v>
      </c>
      <c r="Q19" s="172">
        <f t="shared" si="5"/>
        <v>617.17362639415398</v>
      </c>
      <c r="R19" s="172">
        <f t="shared" si="5"/>
        <v>609.40906214551046</v>
      </c>
      <c r="S19" s="172">
        <f t="shared" si="5"/>
        <v>601.38500789240277</v>
      </c>
      <c r="T19" s="172">
        <f t="shared" si="5"/>
        <v>603.84405728721583</v>
      </c>
      <c r="U19" s="172">
        <f t="shared" si="5"/>
        <v>629.87706901243962</v>
      </c>
      <c r="V19" s="172">
        <f t="shared" si="5"/>
        <v>646.68158051869307</v>
      </c>
      <c r="W19" s="172">
        <f t="shared" si="5"/>
        <v>663.14525544876005</v>
      </c>
      <c r="X19" s="172">
        <f t="shared" si="5"/>
        <v>653.49299000944347</v>
      </c>
      <c r="Y19" s="172">
        <f t="shared" si="5"/>
        <v>639.63038393196609</v>
      </c>
      <c r="Z19" s="172">
        <f t="shared" si="5"/>
        <v>637.68760033879005</v>
      </c>
      <c r="AA19" s="172">
        <f t="shared" si="5"/>
        <v>632.56663394474219</v>
      </c>
      <c r="AB19" s="172">
        <f t="shared" si="5"/>
        <v>616.94086680330463</v>
      </c>
      <c r="AC19" s="172">
        <f t="shared" si="5"/>
        <v>661.09304047722981</v>
      </c>
      <c r="AD19" s="172">
        <f t="shared" si="5"/>
        <v>650.33098507062186</v>
      </c>
      <c r="AE19" s="172">
        <f t="shared" si="5"/>
        <v>650.24351923079553</v>
      </c>
      <c r="AF19" s="172">
        <f t="shared" si="5"/>
        <v>651.07884376655443</v>
      </c>
      <c r="AG19" s="172">
        <f t="shared" si="5"/>
        <v>628.29735478720954</v>
      </c>
      <c r="AH19" s="172">
        <f t="shared" si="5"/>
        <v>610.90561980249811</v>
      </c>
      <c r="AI19" s="172">
        <f t="shared" si="5"/>
        <v>609.48364614886987</v>
      </c>
      <c r="AJ19" s="172">
        <f t="shared" si="5"/>
        <v>612.74653429160969</v>
      </c>
      <c r="AK19" s="172">
        <f t="shared" si="5"/>
        <v>596.26381448560176</v>
      </c>
    </row>
    <row r="20" spans="1:37" customFormat="1" ht="16.399999999999999" customHeight="1" x14ac:dyDescent="0.35">
      <c r="A20" s="117" t="s">
        <v>1</v>
      </c>
      <c r="B20" s="117" t="s">
        <v>135</v>
      </c>
      <c r="C20" s="117"/>
      <c r="D20" s="181" t="s">
        <v>246</v>
      </c>
      <c r="E20" s="172">
        <f t="shared" ref="E20:AK20" si="6">E90</f>
        <v>207.48113733980259</v>
      </c>
      <c r="F20" s="172">
        <f t="shared" si="6"/>
        <v>212.03186377951397</v>
      </c>
      <c r="G20" s="172">
        <f t="shared" si="6"/>
        <v>225.58702102180382</v>
      </c>
      <c r="H20" s="172">
        <f t="shared" si="6"/>
        <v>236.40774938066681</v>
      </c>
      <c r="I20" s="172">
        <f t="shared" si="6"/>
        <v>244.83072677962889</v>
      </c>
      <c r="J20" s="172">
        <f t="shared" si="6"/>
        <v>255.41947994235574</v>
      </c>
      <c r="K20" s="172">
        <f t="shared" si="6"/>
        <v>264.77085314091136</v>
      </c>
      <c r="L20" s="172">
        <f t="shared" si="6"/>
        <v>272.26855629461784</v>
      </c>
      <c r="M20" s="172">
        <f t="shared" si="6"/>
        <v>275.05559773556348</v>
      </c>
      <c r="N20" s="172">
        <f t="shared" si="6"/>
        <v>283.13385157377053</v>
      </c>
      <c r="O20" s="172">
        <f t="shared" si="6"/>
        <v>292.50701797420641</v>
      </c>
      <c r="P20" s="172">
        <f t="shared" si="6"/>
        <v>302.15134490531494</v>
      </c>
      <c r="Q20" s="172">
        <f t="shared" si="6"/>
        <v>306.70530057390198</v>
      </c>
      <c r="R20" s="172">
        <f t="shared" si="6"/>
        <v>307.81784672507393</v>
      </c>
      <c r="S20" s="172">
        <f t="shared" si="6"/>
        <v>316.82976324616033</v>
      </c>
      <c r="T20" s="172">
        <f t="shared" si="6"/>
        <v>309.53893147492948</v>
      </c>
      <c r="U20" s="172">
        <f t="shared" si="6"/>
        <v>333.13526984570194</v>
      </c>
      <c r="V20" s="172">
        <f t="shared" si="6"/>
        <v>336.59809645653598</v>
      </c>
      <c r="W20" s="172">
        <f t="shared" si="6"/>
        <v>319.07552636085347</v>
      </c>
      <c r="X20" s="172">
        <f t="shared" si="6"/>
        <v>309.24594884471435</v>
      </c>
      <c r="Y20" s="172">
        <f t="shared" si="6"/>
        <v>305.67595447528646</v>
      </c>
      <c r="Z20" s="172">
        <f t="shared" si="6"/>
        <v>286.53952541116678</v>
      </c>
      <c r="AA20" s="172">
        <f t="shared" si="6"/>
        <v>266.22595098804709</v>
      </c>
      <c r="AB20" s="172">
        <f t="shared" si="6"/>
        <v>265.52935636732673</v>
      </c>
      <c r="AC20" s="172">
        <f t="shared" si="6"/>
        <v>265.57340278303883</v>
      </c>
      <c r="AD20" s="172">
        <f t="shared" si="6"/>
        <v>264.57336579600678</v>
      </c>
      <c r="AE20" s="172">
        <f t="shared" si="6"/>
        <v>260.82777266230755</v>
      </c>
      <c r="AF20" s="172">
        <f t="shared" si="6"/>
        <v>258.41364763953004</v>
      </c>
      <c r="AG20" s="172">
        <f t="shared" si="6"/>
        <v>253.71551128545298</v>
      </c>
      <c r="AH20" s="172">
        <f t="shared" si="6"/>
        <v>222.02369345705489</v>
      </c>
      <c r="AI20" s="172">
        <f t="shared" si="6"/>
        <v>244.09309579030295</v>
      </c>
      <c r="AJ20" s="172">
        <f t="shared" si="6"/>
        <v>242.67746631186964</v>
      </c>
      <c r="AK20" s="172">
        <f t="shared" si="6"/>
        <v>233.59868925586372</v>
      </c>
    </row>
    <row r="21" spans="1:37" customFormat="1" ht="16.399999999999999" customHeight="1" x14ac:dyDescent="0.35">
      <c r="A21" s="120" t="s">
        <v>15</v>
      </c>
      <c r="B21" s="117" t="s">
        <v>204</v>
      </c>
      <c r="C21" s="117"/>
      <c r="D21" s="181" t="s">
        <v>246</v>
      </c>
      <c r="E21" s="172">
        <f t="shared" ref="E21:AK21" si="7">E10-SUM(E14:E20)</f>
        <v>595.91848307967621</v>
      </c>
      <c r="F21" s="172">
        <f t="shared" si="7"/>
        <v>500.38834141622056</v>
      </c>
      <c r="G21" s="172">
        <f t="shared" si="7"/>
        <v>545.3552692476278</v>
      </c>
      <c r="H21" s="172">
        <f t="shared" si="7"/>
        <v>574.62028732790941</v>
      </c>
      <c r="I21" s="172">
        <f t="shared" si="7"/>
        <v>545.59731620982075</v>
      </c>
      <c r="J21" s="172">
        <f t="shared" si="7"/>
        <v>586.05210439833536</v>
      </c>
      <c r="K21" s="172">
        <f t="shared" si="7"/>
        <v>658.8259712447948</v>
      </c>
      <c r="L21" s="172">
        <f t="shared" si="7"/>
        <v>698.96020954327741</v>
      </c>
      <c r="M21" s="172">
        <f t="shared" si="7"/>
        <v>694.54514453392176</v>
      </c>
      <c r="N21" s="172">
        <f t="shared" si="7"/>
        <v>733.1251851881907</v>
      </c>
      <c r="O21" s="172">
        <f t="shared" si="7"/>
        <v>662.03751487601039</v>
      </c>
      <c r="P21" s="172">
        <f t="shared" si="7"/>
        <v>696.52558496453821</v>
      </c>
      <c r="Q21" s="172">
        <f t="shared" si="7"/>
        <v>667.56823488815826</v>
      </c>
      <c r="R21" s="172">
        <f t="shared" si="7"/>
        <v>615.45123639915164</v>
      </c>
      <c r="S21" s="172">
        <f t="shared" si="7"/>
        <v>694.82312123456632</v>
      </c>
      <c r="T21" s="172">
        <f t="shared" si="7"/>
        <v>647.5479309086877</v>
      </c>
      <c r="U21" s="172">
        <f t="shared" si="7"/>
        <v>675.77772056010963</v>
      </c>
      <c r="V21" s="172">
        <f t="shared" si="7"/>
        <v>675.18798394737587</v>
      </c>
      <c r="W21" s="172">
        <f t="shared" si="7"/>
        <v>619.42656796302981</v>
      </c>
      <c r="X21" s="172">
        <f t="shared" si="7"/>
        <v>459.88123609020477</v>
      </c>
      <c r="Y21" s="172">
        <f t="shared" si="7"/>
        <v>422.03308475898666</v>
      </c>
      <c r="Z21" s="172">
        <f t="shared" si="7"/>
        <v>432.58072765945144</v>
      </c>
      <c r="AA21" s="172">
        <f t="shared" si="7"/>
        <v>390.68807063430904</v>
      </c>
      <c r="AB21" s="172">
        <f t="shared" si="7"/>
        <v>403.18580089775242</v>
      </c>
      <c r="AC21" s="172">
        <f t="shared" si="7"/>
        <v>387.30044129960697</v>
      </c>
      <c r="AD21" s="172">
        <f t="shared" si="7"/>
        <v>406.5626853910162</v>
      </c>
      <c r="AE21" s="172">
        <f t="shared" si="7"/>
        <v>440.74392908445316</v>
      </c>
      <c r="AF21" s="172">
        <f t="shared" si="7"/>
        <v>415.64121097616498</v>
      </c>
      <c r="AG21" s="172">
        <f t="shared" si="7"/>
        <v>424.83497931565398</v>
      </c>
      <c r="AH21" s="172">
        <f t="shared" si="7"/>
        <v>418.71460775407468</v>
      </c>
      <c r="AI21" s="172">
        <f t="shared" si="7"/>
        <v>356.71063265840257</v>
      </c>
      <c r="AJ21" s="172">
        <f t="shared" si="7"/>
        <v>330.13143845210288</v>
      </c>
      <c r="AK21" s="172">
        <f t="shared" si="7"/>
        <v>366.8228153468408</v>
      </c>
    </row>
    <row r="22" spans="1:37" customFormat="1" ht="16.399999999999999" customHeight="1" x14ac:dyDescent="0.35">
      <c r="A22" s="119" t="s">
        <v>16</v>
      </c>
      <c r="B22" s="119" t="s">
        <v>141</v>
      </c>
      <c r="C22" s="119"/>
      <c r="D22" s="334" t="s">
        <v>247</v>
      </c>
      <c r="E22" s="20">
        <v>3644.885937488737</v>
      </c>
      <c r="F22" s="20">
        <v>3433.5371464705486</v>
      </c>
      <c r="G22" s="20">
        <v>3363.3465480414307</v>
      </c>
      <c r="H22" s="20">
        <v>3446.5113212877795</v>
      </c>
      <c r="I22" s="20">
        <v>3376.3893276961721</v>
      </c>
      <c r="J22" s="20">
        <v>3503.9526439158271</v>
      </c>
      <c r="K22" s="20">
        <v>3558.7029568363096</v>
      </c>
      <c r="L22" s="20">
        <v>3715.6563506929315</v>
      </c>
      <c r="M22" s="20">
        <v>3861.7593740005213</v>
      </c>
      <c r="N22" s="20">
        <v>4077.1190695386235</v>
      </c>
      <c r="O22" s="20">
        <v>4106.7194302054322</v>
      </c>
      <c r="P22" s="20">
        <v>4000.7048493892444</v>
      </c>
      <c r="Q22" s="20">
        <v>4086.5725719800557</v>
      </c>
      <c r="R22" s="20">
        <v>4056.6351973857013</v>
      </c>
      <c r="S22" s="20">
        <v>4164.5623416095332</v>
      </c>
      <c r="T22" s="20">
        <v>4022.3502262458637</v>
      </c>
      <c r="U22" s="20">
        <v>4579.1183714185081</v>
      </c>
      <c r="V22" s="20">
        <v>4884.755809540181</v>
      </c>
      <c r="W22" s="20">
        <v>5267.0252365049237</v>
      </c>
      <c r="X22" s="20">
        <v>4966.7365485968749</v>
      </c>
      <c r="Y22" s="20">
        <v>4867.6069388739179</v>
      </c>
      <c r="Z22" s="20">
        <v>4655.2221951287011</v>
      </c>
      <c r="AA22" s="20">
        <v>4648.7869586850893</v>
      </c>
      <c r="AB22" s="20">
        <v>4645.4648778989576</v>
      </c>
      <c r="AC22" s="20">
        <v>4652.6905172094657</v>
      </c>
      <c r="AD22" s="20">
        <v>4734.396723369573</v>
      </c>
      <c r="AE22" s="20">
        <v>4687.8362323060674</v>
      </c>
      <c r="AF22" s="20">
        <v>4773.8292092114825</v>
      </c>
      <c r="AG22" s="20">
        <v>4828.4083314147465</v>
      </c>
      <c r="AH22" s="20">
        <v>4688.9919129596974</v>
      </c>
      <c r="AI22" s="20">
        <v>4495.466716256954</v>
      </c>
      <c r="AJ22" s="20">
        <v>4631.3896243033123</v>
      </c>
      <c r="AK22" s="20">
        <v>4666.0009019240561</v>
      </c>
    </row>
    <row r="23" spans="1:37" s="296" customFormat="1" ht="99.65" customHeight="1" x14ac:dyDescent="0.35">
      <c r="A23" s="528" t="s">
        <v>263</v>
      </c>
      <c r="B23" s="297"/>
      <c r="C23" s="297"/>
      <c r="D23" s="295"/>
      <c r="E23" s="478">
        <v>1990</v>
      </c>
      <c r="F23" s="479">
        <v>1991</v>
      </c>
      <c r="G23" s="479">
        <v>1992</v>
      </c>
      <c r="H23" s="479">
        <v>1993</v>
      </c>
      <c r="I23" s="479">
        <v>1994</v>
      </c>
      <c r="J23" s="479">
        <v>1995</v>
      </c>
      <c r="K23" s="479">
        <v>1996</v>
      </c>
      <c r="L23" s="479">
        <v>1997</v>
      </c>
      <c r="M23" s="479">
        <v>1998</v>
      </c>
      <c r="N23" s="479">
        <v>1999</v>
      </c>
      <c r="O23" s="479">
        <v>2000</v>
      </c>
      <c r="P23" s="479">
        <v>2001</v>
      </c>
      <c r="Q23" s="479">
        <v>2002</v>
      </c>
      <c r="R23" s="479">
        <v>2003</v>
      </c>
      <c r="S23" s="479">
        <v>2004</v>
      </c>
      <c r="T23" s="479">
        <v>2005</v>
      </c>
      <c r="U23" s="479">
        <v>2006</v>
      </c>
      <c r="V23" s="479">
        <v>2007</v>
      </c>
      <c r="W23" s="479">
        <v>2008</v>
      </c>
      <c r="X23" s="479">
        <v>2009</v>
      </c>
      <c r="Y23" s="479">
        <v>2010</v>
      </c>
      <c r="Z23" s="479">
        <v>2011</v>
      </c>
      <c r="AA23" s="479">
        <v>2012</v>
      </c>
      <c r="AB23" s="479">
        <v>2013</v>
      </c>
      <c r="AC23" s="479">
        <v>2014</v>
      </c>
      <c r="AD23" s="479">
        <v>2015</v>
      </c>
      <c r="AE23" s="479">
        <v>2016</v>
      </c>
      <c r="AF23" s="479">
        <v>2017</v>
      </c>
      <c r="AG23" s="479">
        <v>2018</v>
      </c>
      <c r="AH23" s="479">
        <v>2019</v>
      </c>
      <c r="AI23" s="479">
        <v>2020</v>
      </c>
      <c r="AJ23" s="479">
        <v>2021</v>
      </c>
      <c r="AK23" s="479">
        <v>2022</v>
      </c>
    </row>
    <row r="24" spans="1:37" s="21" customFormat="1" ht="15" customHeight="1" x14ac:dyDescent="0.35">
      <c r="A24" s="117" t="s">
        <v>8</v>
      </c>
      <c r="B24" s="117" t="s">
        <v>139</v>
      </c>
      <c r="C24" s="117"/>
      <c r="D24" s="181" t="s">
        <v>246</v>
      </c>
      <c r="E24" s="19">
        <v>760.43743715697804</v>
      </c>
      <c r="F24" s="19">
        <v>738.54790545981575</v>
      </c>
      <c r="G24" s="19">
        <v>817.72261535831558</v>
      </c>
      <c r="H24" s="19">
        <v>875.35407857239727</v>
      </c>
      <c r="I24" s="19">
        <v>858.59988349043726</v>
      </c>
      <c r="J24" s="19">
        <v>921.58739468062106</v>
      </c>
      <c r="K24" s="19">
        <v>941.8355393211059</v>
      </c>
      <c r="L24" s="19">
        <v>928.43528249451151</v>
      </c>
      <c r="M24" s="19">
        <v>913.7304185060168</v>
      </c>
      <c r="N24" s="19">
        <v>896.73666811718942</v>
      </c>
      <c r="O24" s="19">
        <v>891.62636675738338</v>
      </c>
      <c r="P24" s="19">
        <v>735.43512282644895</v>
      </c>
      <c r="Q24" s="19">
        <v>833.44738299320807</v>
      </c>
      <c r="R24" s="19">
        <v>800.59763840041353</v>
      </c>
      <c r="S24" s="19">
        <v>822.10422373737845</v>
      </c>
      <c r="T24" s="19">
        <v>742.27579695757936</v>
      </c>
      <c r="U24" s="19">
        <v>676.16624793131371</v>
      </c>
      <c r="V24" s="19">
        <v>768.90031104164586</v>
      </c>
      <c r="W24" s="19">
        <v>706.67813037021858</v>
      </c>
      <c r="X24" s="19">
        <v>762.70393720745039</v>
      </c>
      <c r="Y24" s="19">
        <v>726.56824505484042</v>
      </c>
      <c r="Z24" s="19">
        <v>657.20260984912954</v>
      </c>
      <c r="AA24" s="19">
        <v>651.37378056662806</v>
      </c>
      <c r="AB24" s="19">
        <v>614.72353826059737</v>
      </c>
      <c r="AC24" s="19">
        <v>606.24731041801465</v>
      </c>
      <c r="AD24" s="19">
        <v>621.21740588116916</v>
      </c>
      <c r="AE24" s="19">
        <v>518.76690503112491</v>
      </c>
      <c r="AF24" s="19">
        <v>530.38142924834813</v>
      </c>
      <c r="AG24" s="19">
        <v>546.90019133575004</v>
      </c>
      <c r="AH24" s="19">
        <v>518.36261174209733</v>
      </c>
      <c r="AI24" s="19">
        <v>509.49421478812258</v>
      </c>
      <c r="AJ24" s="19">
        <v>569.41865140399079</v>
      </c>
      <c r="AK24" s="19">
        <v>481.51547449283527</v>
      </c>
    </row>
    <row r="25" spans="1:37" s="21" customFormat="1" ht="15" customHeight="1" x14ac:dyDescent="0.35">
      <c r="A25" s="117" t="s">
        <v>9</v>
      </c>
      <c r="B25" s="117" t="s">
        <v>147</v>
      </c>
      <c r="C25" s="117"/>
      <c r="D25" s="181" t="s">
        <v>246</v>
      </c>
      <c r="E25" s="19">
        <v>530.6875025223419</v>
      </c>
      <c r="F25" s="19">
        <v>549.15876425011709</v>
      </c>
      <c r="G25" s="19">
        <v>563.61369233292567</v>
      </c>
      <c r="H25" s="19">
        <v>560.42686948518008</v>
      </c>
      <c r="I25" s="19">
        <v>568.38582720172917</v>
      </c>
      <c r="J25" s="19">
        <v>558.148206043963</v>
      </c>
      <c r="K25" s="19">
        <v>538.7716287288938</v>
      </c>
      <c r="L25" s="19">
        <v>570.03307543849473</v>
      </c>
      <c r="M25" s="19">
        <v>578.61285730233681</v>
      </c>
      <c r="N25" s="19">
        <v>604.17883527958486</v>
      </c>
      <c r="O25" s="19">
        <v>615.72240171712576</v>
      </c>
      <c r="P25" s="19">
        <v>622.27473347955288</v>
      </c>
      <c r="Q25" s="19">
        <v>631.11207564596589</v>
      </c>
      <c r="R25" s="19">
        <v>709.88859870493513</v>
      </c>
      <c r="S25" s="19">
        <v>746.62253694691617</v>
      </c>
      <c r="T25" s="19">
        <v>774.95470613780287</v>
      </c>
      <c r="U25" s="19">
        <v>883.41144498170718</v>
      </c>
      <c r="V25" s="19">
        <v>914.91713253634725</v>
      </c>
      <c r="W25" s="19">
        <v>861.17776940530962</v>
      </c>
      <c r="X25" s="19">
        <v>861.96894493001867</v>
      </c>
      <c r="Y25" s="19">
        <v>814.45229993916655</v>
      </c>
      <c r="Z25" s="19">
        <v>796.0575165531028</v>
      </c>
      <c r="AA25" s="19">
        <v>790.6124162300797</v>
      </c>
      <c r="AB25" s="19">
        <v>805.0800900793148</v>
      </c>
      <c r="AC25" s="19">
        <v>804.19579774012311</v>
      </c>
      <c r="AD25" s="19">
        <v>826.79352678517716</v>
      </c>
      <c r="AE25" s="19">
        <v>901.9003205985739</v>
      </c>
      <c r="AF25" s="19">
        <v>951.54293739803609</v>
      </c>
      <c r="AG25" s="19">
        <v>977.06341853400272</v>
      </c>
      <c r="AH25" s="19">
        <v>956.72584353009074</v>
      </c>
      <c r="AI25" s="19">
        <v>830.5811480636213</v>
      </c>
      <c r="AJ25" s="19">
        <v>859.59329867083193</v>
      </c>
      <c r="AK25" s="19">
        <v>925.61998746656161</v>
      </c>
    </row>
    <row r="26" spans="1:37" s="175" customFormat="1" ht="15" customHeight="1" x14ac:dyDescent="0.3">
      <c r="A26" s="209" t="s">
        <v>104</v>
      </c>
      <c r="B26" s="471" t="s">
        <v>234</v>
      </c>
      <c r="C26" s="471"/>
      <c r="D26" s="204" t="s">
        <v>248</v>
      </c>
      <c r="E26" s="205">
        <v>412.88208020507892</v>
      </c>
      <c r="F26" s="205">
        <v>430.7534173393471</v>
      </c>
      <c r="G26" s="205">
        <v>443.42195495152623</v>
      </c>
      <c r="H26" s="205">
        <v>440.98328542376089</v>
      </c>
      <c r="I26" s="205">
        <v>447.82593515262602</v>
      </c>
      <c r="J26" s="205">
        <v>444.44045390177808</v>
      </c>
      <c r="K26" s="205">
        <v>445.76535797121687</v>
      </c>
      <c r="L26" s="205">
        <v>457.53476949292246</v>
      </c>
      <c r="M26" s="205">
        <v>473.93144145916375</v>
      </c>
      <c r="N26" s="205">
        <v>489.2355336093907</v>
      </c>
      <c r="O26" s="205">
        <v>490.33227707311943</v>
      </c>
      <c r="P26" s="205">
        <v>495.78012421538534</v>
      </c>
      <c r="Q26" s="205">
        <v>502.91767530127936</v>
      </c>
      <c r="R26" s="205">
        <v>534.79771307420606</v>
      </c>
      <c r="S26" s="205">
        <v>554.88863820376832</v>
      </c>
      <c r="T26" s="205">
        <v>576.84508928023104</v>
      </c>
      <c r="U26" s="205">
        <v>586.6833821751211</v>
      </c>
      <c r="V26" s="205">
        <v>597.22032675328001</v>
      </c>
      <c r="W26" s="205">
        <v>586.56719402800866</v>
      </c>
      <c r="X26" s="205">
        <v>576.14070665338102</v>
      </c>
      <c r="Y26" s="205">
        <v>577.05755422771836</v>
      </c>
      <c r="Z26" s="205">
        <v>580.01290105739804</v>
      </c>
      <c r="AA26" s="205">
        <v>562.3822927899123</v>
      </c>
      <c r="AB26" s="205">
        <v>555.73621331544473</v>
      </c>
      <c r="AC26" s="205">
        <v>531.00951124210292</v>
      </c>
      <c r="AD26" s="205">
        <v>527.12905331152444</v>
      </c>
      <c r="AE26" s="205">
        <v>587.6013961451381</v>
      </c>
      <c r="AF26" s="205">
        <v>657.16813506988217</v>
      </c>
      <c r="AG26" s="205">
        <v>696.5570832564473</v>
      </c>
      <c r="AH26" s="205">
        <v>654.92214554751581</v>
      </c>
      <c r="AI26" s="205">
        <v>560.04604083292975</v>
      </c>
      <c r="AJ26" s="205">
        <v>546.64292255684234</v>
      </c>
      <c r="AK26" s="205">
        <v>580.48216768494422</v>
      </c>
    </row>
    <row r="27" spans="1:37" s="175" customFormat="1" ht="15" customHeight="1" x14ac:dyDescent="0.3">
      <c r="A27" s="209" t="s">
        <v>105</v>
      </c>
      <c r="B27" s="471" t="s">
        <v>235</v>
      </c>
      <c r="C27" s="471"/>
      <c r="D27" s="204" t="s">
        <v>248</v>
      </c>
      <c r="E27" s="205">
        <v>29.431321680806391</v>
      </c>
      <c r="F27" s="205">
        <v>29.635245002146675</v>
      </c>
      <c r="G27" s="205">
        <v>29.862408202847753</v>
      </c>
      <c r="H27" s="205">
        <v>30.076350549734268</v>
      </c>
      <c r="I27" s="205">
        <v>31.088018244144731</v>
      </c>
      <c r="J27" s="205">
        <v>30.831780755764971</v>
      </c>
      <c r="K27" s="205">
        <v>28.022911702617208</v>
      </c>
      <c r="L27" s="205">
        <v>30.629710172576939</v>
      </c>
      <c r="M27" s="205">
        <v>30.728774839882554</v>
      </c>
      <c r="N27" s="205">
        <v>32.972506670235497</v>
      </c>
      <c r="O27" s="205">
        <v>35.2352656618609</v>
      </c>
      <c r="P27" s="205">
        <v>36.816691462963362</v>
      </c>
      <c r="Q27" s="205">
        <v>37.523432544855197</v>
      </c>
      <c r="R27" s="205">
        <v>46.091303681247418</v>
      </c>
      <c r="S27" s="205">
        <v>49.9504823258643</v>
      </c>
      <c r="T27" s="205">
        <v>52.803509626746802</v>
      </c>
      <c r="U27" s="205">
        <v>85.629836102705809</v>
      </c>
      <c r="V27" s="205">
        <v>99.871589192607686</v>
      </c>
      <c r="W27" s="205">
        <v>99.742174865218416</v>
      </c>
      <c r="X27" s="205">
        <v>88.542475788184859</v>
      </c>
      <c r="Y27" s="205">
        <v>93.924477387415664</v>
      </c>
      <c r="Z27" s="205">
        <v>99.817294019648216</v>
      </c>
      <c r="AA27" s="205">
        <v>96.74434483271969</v>
      </c>
      <c r="AB27" s="205">
        <v>92.760856330681975</v>
      </c>
      <c r="AC27" s="205">
        <v>80.564387806113928</v>
      </c>
      <c r="AD27" s="205">
        <v>74.714628700075636</v>
      </c>
      <c r="AE27" s="205">
        <v>87.558456280530962</v>
      </c>
      <c r="AF27" s="205">
        <v>83.506150029914409</v>
      </c>
      <c r="AG27" s="205">
        <v>71.453498995366459</v>
      </c>
      <c r="AH27" s="205">
        <v>89.13706289123958</v>
      </c>
      <c r="AI27" s="205">
        <v>87.456772468621736</v>
      </c>
      <c r="AJ27" s="205">
        <v>94.522784333300507</v>
      </c>
      <c r="AK27" s="205">
        <v>102.94475351307777</v>
      </c>
    </row>
    <row r="28" spans="1:37" s="175" customFormat="1" ht="15" customHeight="1" x14ac:dyDescent="0.3">
      <c r="A28" s="209" t="s">
        <v>106</v>
      </c>
      <c r="B28" s="471" t="s">
        <v>236</v>
      </c>
      <c r="C28" s="471"/>
      <c r="D28" s="204" t="s">
        <v>248</v>
      </c>
      <c r="E28" s="205">
        <v>85.995760628900797</v>
      </c>
      <c r="F28" s="205">
        <v>86.878997210429844</v>
      </c>
      <c r="G28" s="205">
        <v>87.943603245900476</v>
      </c>
      <c r="H28" s="205">
        <v>86.893549351809767</v>
      </c>
      <c r="I28" s="205">
        <v>86.943041149405772</v>
      </c>
      <c r="J28" s="205">
        <v>80.324459109194194</v>
      </c>
      <c r="K28" s="205">
        <v>62.372192946905933</v>
      </c>
      <c r="L28" s="205">
        <v>79.203905115971779</v>
      </c>
      <c r="M28" s="205">
        <v>71.462798795334052</v>
      </c>
      <c r="N28" s="205">
        <v>79.423811160028819</v>
      </c>
      <c r="O28" s="205">
        <v>87.467623539833113</v>
      </c>
      <c r="P28" s="205">
        <v>86.988987627891163</v>
      </c>
      <c r="Q28" s="205">
        <v>87.988566104125155</v>
      </c>
      <c r="R28" s="205">
        <v>126.23884184110277</v>
      </c>
      <c r="S28" s="205">
        <v>138.87141366765229</v>
      </c>
      <c r="T28" s="205">
        <v>141.85846451003536</v>
      </c>
      <c r="U28" s="205">
        <v>205.31997120130282</v>
      </c>
      <c r="V28" s="205">
        <v>210.29806191518469</v>
      </c>
      <c r="W28" s="205">
        <v>166.11686611253495</v>
      </c>
      <c r="X28" s="205">
        <v>187.99246858946074</v>
      </c>
      <c r="Y28" s="205">
        <v>134.0745626125329</v>
      </c>
      <c r="Z28" s="205">
        <v>106.93163043168033</v>
      </c>
      <c r="AA28" s="205">
        <v>122.00089351493756</v>
      </c>
      <c r="AB28" s="205">
        <v>147.18336446924255</v>
      </c>
      <c r="AC28" s="205">
        <v>183.17121283140824</v>
      </c>
      <c r="AD28" s="205">
        <v>215.29339939425483</v>
      </c>
      <c r="AE28" s="205">
        <v>216.51833419894641</v>
      </c>
      <c r="AF28" s="205">
        <v>206.26549645954557</v>
      </c>
      <c r="AG28" s="205">
        <v>200.8689526683915</v>
      </c>
      <c r="AH28" s="205">
        <v>210.99126327581757</v>
      </c>
      <c r="AI28" s="205">
        <v>181.79185651541934</v>
      </c>
      <c r="AJ28" s="205">
        <v>217.29098597594589</v>
      </c>
      <c r="AK28" s="205">
        <v>240.95744394345471</v>
      </c>
    </row>
    <row r="29" spans="1:37" s="175" customFormat="1" ht="15" customHeight="1" x14ac:dyDescent="0.25">
      <c r="A29" s="209" t="s">
        <v>107</v>
      </c>
      <c r="B29" s="472" t="s">
        <v>237</v>
      </c>
      <c r="C29" s="472"/>
      <c r="D29" s="204" t="s">
        <v>248</v>
      </c>
      <c r="E29" s="205">
        <v>2.3783400075558552</v>
      </c>
      <c r="F29" s="205">
        <v>1.8911046981933961</v>
      </c>
      <c r="G29" s="205">
        <v>2.385725932651197</v>
      </c>
      <c r="H29" s="205">
        <v>2.4736841598751491</v>
      </c>
      <c r="I29" s="205">
        <v>2.5288326555525895</v>
      </c>
      <c r="J29" s="205">
        <v>2.5515122772257826</v>
      </c>
      <c r="K29" s="205">
        <v>2.6111661081538293</v>
      </c>
      <c r="L29" s="205">
        <v>2.6646906570236166</v>
      </c>
      <c r="M29" s="205">
        <v>2.4898422079564542</v>
      </c>
      <c r="N29" s="205">
        <v>2.5469838399298927</v>
      </c>
      <c r="O29" s="205">
        <v>2.6872354423123475</v>
      </c>
      <c r="P29" s="205">
        <v>2.6889301733130897</v>
      </c>
      <c r="Q29" s="205">
        <v>2.6824016957062171</v>
      </c>
      <c r="R29" s="205">
        <v>2.7607401083789553</v>
      </c>
      <c r="S29" s="205">
        <v>2.9120027496312915</v>
      </c>
      <c r="T29" s="205">
        <v>3.4476427207896054</v>
      </c>
      <c r="U29" s="205">
        <v>5.778255502577478</v>
      </c>
      <c r="V29" s="205">
        <v>7.527154675274903</v>
      </c>
      <c r="W29" s="205">
        <v>8.7515343995475661</v>
      </c>
      <c r="X29" s="205">
        <v>9.2932938989919904</v>
      </c>
      <c r="Y29" s="205">
        <v>9.3957057114997156</v>
      </c>
      <c r="Z29" s="205">
        <v>9.2956910443761824</v>
      </c>
      <c r="AA29" s="205">
        <v>9.4848850925101171</v>
      </c>
      <c r="AB29" s="205">
        <v>9.3996559639455981</v>
      </c>
      <c r="AC29" s="205">
        <v>9.4506858604981101</v>
      </c>
      <c r="AD29" s="205">
        <v>9.6564453793222693</v>
      </c>
      <c r="AE29" s="205">
        <v>10.222133973958453</v>
      </c>
      <c r="AF29" s="205">
        <v>4.6031558386938558</v>
      </c>
      <c r="AG29" s="205">
        <v>8.1838836137974837</v>
      </c>
      <c r="AH29" s="205">
        <v>1.6753718155178188</v>
      </c>
      <c r="AI29" s="205">
        <v>1.2864782466505322</v>
      </c>
      <c r="AJ29" s="205">
        <v>1.1366058047432801</v>
      </c>
      <c r="AK29" s="205">
        <v>1.2356223250849014</v>
      </c>
    </row>
    <row r="30" spans="1:37" s="21" customFormat="1" ht="15" customHeight="1" x14ac:dyDescent="0.35">
      <c r="A30" s="117" t="s">
        <v>10</v>
      </c>
      <c r="B30" s="117" t="s">
        <v>142</v>
      </c>
      <c r="C30" s="117"/>
      <c r="D30" s="181" t="s">
        <v>246</v>
      </c>
      <c r="E30" s="19">
        <v>33.592689259466667</v>
      </c>
      <c r="F30" s="19">
        <v>32.201725389066667</v>
      </c>
      <c r="G30" s="19">
        <v>27.224410482266663</v>
      </c>
      <c r="H30" s="19">
        <v>26.429316349733334</v>
      </c>
      <c r="I30" s="19">
        <v>24.585201250133338</v>
      </c>
      <c r="J30" s="19">
        <v>30.243199507600004</v>
      </c>
      <c r="K30" s="19">
        <v>34.290320180666669</v>
      </c>
      <c r="L30" s="19">
        <v>32.124993649733341</v>
      </c>
      <c r="M30" s="19">
        <v>33.773912666933334</v>
      </c>
      <c r="N30" s="19">
        <v>32.33894076213334</v>
      </c>
      <c r="O30" s="19">
        <v>28.45911297426667</v>
      </c>
      <c r="P30" s="19">
        <v>25.02166617</v>
      </c>
      <c r="Q30" s="19">
        <v>21.891146296399995</v>
      </c>
      <c r="R30" s="19">
        <v>22.175639411333332</v>
      </c>
      <c r="S30" s="19">
        <v>23.50699608213333</v>
      </c>
      <c r="T30" s="19">
        <v>26.205441711733332</v>
      </c>
      <c r="U30" s="19">
        <v>28.3528346704</v>
      </c>
      <c r="V30" s="19">
        <v>22.219344058533331</v>
      </c>
      <c r="W30" s="19">
        <v>26.434971138933332</v>
      </c>
      <c r="X30" s="19">
        <v>21.952995185866662</v>
      </c>
      <c r="Y30" s="19">
        <v>21.298554827999997</v>
      </c>
      <c r="Z30" s="19">
        <v>20.433647872000002</v>
      </c>
      <c r="AA30" s="19">
        <v>21.0236773996</v>
      </c>
      <c r="AB30" s="19">
        <v>19.765428672133336</v>
      </c>
      <c r="AC30" s="19">
        <v>19.698405336533337</v>
      </c>
      <c r="AD30" s="19">
        <v>20.597434940666666</v>
      </c>
      <c r="AE30" s="19">
        <v>22.746395399866667</v>
      </c>
      <c r="AF30" s="19">
        <v>23.133315475600003</v>
      </c>
      <c r="AG30" s="19">
        <v>24.770402378666667</v>
      </c>
      <c r="AH30" s="19">
        <v>27.967275005594509</v>
      </c>
      <c r="AI30" s="19">
        <v>13.2458178014416</v>
      </c>
      <c r="AJ30" s="19">
        <v>20.8932966504</v>
      </c>
      <c r="AK30" s="19">
        <v>24.268683868533337</v>
      </c>
    </row>
    <row r="31" spans="1:37" s="21" customFormat="1" ht="15" customHeight="1" x14ac:dyDescent="0.35">
      <c r="A31" s="117" t="s">
        <v>11</v>
      </c>
      <c r="B31" s="117" t="s">
        <v>143</v>
      </c>
      <c r="C31" s="117"/>
      <c r="D31" s="181" t="s">
        <v>246</v>
      </c>
      <c r="E31" s="19">
        <v>32.90600746666972</v>
      </c>
      <c r="F31" s="19">
        <v>23.118334138098895</v>
      </c>
      <c r="G31" s="19">
        <v>26.214323179199816</v>
      </c>
      <c r="H31" s="19">
        <v>32.019149494338876</v>
      </c>
      <c r="I31" s="19">
        <v>26.952358460372999</v>
      </c>
      <c r="J31" s="19">
        <v>37.524068872575825</v>
      </c>
      <c r="K31" s="19">
        <v>44.252911984973828</v>
      </c>
      <c r="L31" s="19">
        <v>26.941495555809812</v>
      </c>
      <c r="M31" s="19">
        <v>20.668408117064299</v>
      </c>
      <c r="N31" s="19">
        <v>18.20758204949944</v>
      </c>
      <c r="O31" s="19">
        <v>12.662544690953844</v>
      </c>
      <c r="P31" s="19">
        <v>20.64303991064217</v>
      </c>
      <c r="Q31" s="19">
        <v>18.67809749364854</v>
      </c>
      <c r="R31" s="19">
        <v>34.257314086427598</v>
      </c>
      <c r="S31" s="19">
        <v>48.756120365330574</v>
      </c>
      <c r="T31" s="19">
        <v>22.602848961105504</v>
      </c>
      <c r="U31" s="19">
        <v>51.559117007313546</v>
      </c>
      <c r="V31" s="19">
        <v>61.411857554830583</v>
      </c>
      <c r="W31" s="19">
        <v>55.369715839883263</v>
      </c>
      <c r="X31" s="19">
        <v>31.752075715851465</v>
      </c>
      <c r="Y31" s="19">
        <v>35.307139818880238</v>
      </c>
      <c r="Z31" s="19">
        <v>18.702742389807792</v>
      </c>
      <c r="AA31" s="19">
        <v>13.816453576776222</v>
      </c>
      <c r="AB31" s="19">
        <v>15.811424417433498</v>
      </c>
      <c r="AC31" s="19">
        <v>20.451208760690278</v>
      </c>
      <c r="AD31" s="19">
        <v>26.634994300275558</v>
      </c>
      <c r="AE31" s="19">
        <v>27.818002298841321</v>
      </c>
      <c r="AF31" s="19">
        <v>31.64325842576952</v>
      </c>
      <c r="AG31" s="19">
        <v>43.469950045502642</v>
      </c>
      <c r="AH31" s="19">
        <v>53.20264126363837</v>
      </c>
      <c r="AI31" s="19">
        <v>25.153031456029371</v>
      </c>
      <c r="AJ31" s="19">
        <v>17.531150093573494</v>
      </c>
      <c r="AK31" s="19">
        <v>24.594817204517007</v>
      </c>
    </row>
    <row r="32" spans="1:37" s="21" customFormat="1" ht="15" customHeight="1" x14ac:dyDescent="0.35">
      <c r="A32" s="117" t="s">
        <v>12</v>
      </c>
      <c r="B32" s="117" t="s">
        <v>196</v>
      </c>
      <c r="C32" s="117"/>
      <c r="D32" s="181" t="s">
        <v>246</v>
      </c>
      <c r="E32" s="19">
        <f t="shared" ref="E32:AK32" si="8">SUM(E33:E35)</f>
        <v>132.69956180646039</v>
      </c>
      <c r="F32" s="19">
        <f t="shared" si="8"/>
        <v>126.61678523119784</v>
      </c>
      <c r="G32" s="19">
        <f t="shared" si="8"/>
        <v>118.00097418318089</v>
      </c>
      <c r="H32" s="19">
        <f t="shared" si="8"/>
        <v>127.39940553726262</v>
      </c>
      <c r="I32" s="19">
        <f t="shared" si="8"/>
        <v>129.83810631241099</v>
      </c>
      <c r="J32" s="19">
        <f t="shared" si="8"/>
        <v>163.28813671537699</v>
      </c>
      <c r="K32" s="19">
        <f t="shared" si="8"/>
        <v>158.35483371464707</v>
      </c>
      <c r="L32" s="19">
        <f t="shared" si="8"/>
        <v>190.80562569111964</v>
      </c>
      <c r="M32" s="19">
        <f t="shared" si="8"/>
        <v>192.96132537344991</v>
      </c>
      <c r="N32" s="19">
        <f t="shared" si="8"/>
        <v>211.5031377140119</v>
      </c>
      <c r="O32" s="19">
        <f t="shared" si="8"/>
        <v>216.21632875366109</v>
      </c>
      <c r="P32" s="19">
        <f t="shared" si="8"/>
        <v>211.51012539531609</v>
      </c>
      <c r="Q32" s="19">
        <f t="shared" si="8"/>
        <v>198.07630808808773</v>
      </c>
      <c r="R32" s="19">
        <f t="shared" si="8"/>
        <v>181.57113148074808</v>
      </c>
      <c r="S32" s="19">
        <f t="shared" si="8"/>
        <v>217.89668386268426</v>
      </c>
      <c r="T32" s="19">
        <f t="shared" si="8"/>
        <v>236.89254361749528</v>
      </c>
      <c r="U32" s="19">
        <f t="shared" si="8"/>
        <v>214.30164332811569</v>
      </c>
      <c r="V32" s="19">
        <f t="shared" si="8"/>
        <v>215.83366248928385</v>
      </c>
      <c r="W32" s="19">
        <f t="shared" si="8"/>
        <v>208.96156893666625</v>
      </c>
      <c r="X32" s="19">
        <f t="shared" si="8"/>
        <v>145.57310735873384</v>
      </c>
      <c r="Y32" s="19">
        <f t="shared" si="8"/>
        <v>116.66251837871671</v>
      </c>
      <c r="Z32" s="19">
        <f t="shared" si="8"/>
        <v>106.724173287534</v>
      </c>
      <c r="AA32" s="19">
        <f t="shared" si="8"/>
        <v>102.82225724651585</v>
      </c>
      <c r="AB32" s="19">
        <f t="shared" si="8"/>
        <v>98.852644261966944</v>
      </c>
      <c r="AC32" s="19">
        <f t="shared" si="8"/>
        <v>117.37447230447313</v>
      </c>
      <c r="AD32" s="19">
        <f t="shared" si="8"/>
        <v>116.13287890779706</v>
      </c>
      <c r="AE32" s="19">
        <f t="shared" si="8"/>
        <v>134.94854641811298</v>
      </c>
      <c r="AF32" s="19">
        <f t="shared" si="8"/>
        <v>138.05064207733514</v>
      </c>
      <c r="AG32" s="19">
        <f t="shared" si="8"/>
        <v>109.98053877254956</v>
      </c>
      <c r="AH32" s="19">
        <f t="shared" si="8"/>
        <v>86.903419069836744</v>
      </c>
      <c r="AI32" s="19">
        <f t="shared" si="8"/>
        <v>63.052941906921838</v>
      </c>
      <c r="AJ32" s="19">
        <f t="shared" si="8"/>
        <v>60.291972034396785</v>
      </c>
      <c r="AK32" s="19">
        <f t="shared" si="8"/>
        <v>59.411699755651256</v>
      </c>
    </row>
    <row r="33" spans="1:37" s="175" customFormat="1" ht="15" customHeight="1" x14ac:dyDescent="0.25">
      <c r="A33" s="209" t="s">
        <v>108</v>
      </c>
      <c r="B33" s="209" t="s">
        <v>238</v>
      </c>
      <c r="C33" s="209"/>
      <c r="D33" s="204" t="s">
        <v>248</v>
      </c>
      <c r="E33" s="205">
        <v>67.942126831373386</v>
      </c>
      <c r="F33" s="205">
        <v>64.827747462388345</v>
      </c>
      <c r="G33" s="205">
        <v>60.416455375129807</v>
      </c>
      <c r="H33" s="205">
        <v>65.228448771206644</v>
      </c>
      <c r="I33" s="205">
        <v>66.477062671006507</v>
      </c>
      <c r="J33" s="205">
        <v>83.603465932731282</v>
      </c>
      <c r="K33" s="205">
        <v>81.077616611073111</v>
      </c>
      <c r="L33" s="205">
        <v>97.692410166003114</v>
      </c>
      <c r="M33" s="205">
        <v>98.796127610382058</v>
      </c>
      <c r="N33" s="205">
        <v>108.28952870814406</v>
      </c>
      <c r="O33" s="205">
        <v>110.70268078669709</v>
      </c>
      <c r="P33" s="205">
        <v>108.29310639840138</v>
      </c>
      <c r="Q33" s="205">
        <v>101.41499687873021</v>
      </c>
      <c r="R33" s="205">
        <v>92.932293278657212</v>
      </c>
      <c r="S33" s="205">
        <v>111.54164915203539</v>
      </c>
      <c r="T33" s="205">
        <v>121.24971166523579</v>
      </c>
      <c r="U33" s="205">
        <v>109.71523827568059</v>
      </c>
      <c r="V33" s="205">
        <v>110.2912464071069</v>
      </c>
      <c r="W33" s="205">
        <v>105.57763949310598</v>
      </c>
      <c r="X33" s="205">
        <v>72.746964846935626</v>
      </c>
      <c r="Y33" s="205">
        <v>57.645534270846149</v>
      </c>
      <c r="Z33" s="205">
        <v>49.470512032901482</v>
      </c>
      <c r="AA33" s="205">
        <v>52.472194158781384</v>
      </c>
      <c r="AB33" s="205">
        <v>50.44722147314608</v>
      </c>
      <c r="AC33" s="205">
        <v>59.849391469346777</v>
      </c>
      <c r="AD33" s="205">
        <v>59.180363391230507</v>
      </c>
      <c r="AE33" s="205">
        <v>69.035097471570651</v>
      </c>
      <c r="AF33" s="205">
        <v>70.59979729994663</v>
      </c>
      <c r="AG33" s="205">
        <v>56.258906652399084</v>
      </c>
      <c r="AH33" s="205">
        <v>43.017854185028192</v>
      </c>
      <c r="AI33" s="205">
        <v>22.41747971170841</v>
      </c>
      <c r="AJ33" s="205">
        <v>34.58039129464207</v>
      </c>
      <c r="AK33" s="205">
        <v>36.273837807302023</v>
      </c>
    </row>
    <row r="34" spans="1:37" s="175" customFormat="1" ht="15" customHeight="1" x14ac:dyDescent="0.25">
      <c r="A34" s="209" t="s">
        <v>109</v>
      </c>
      <c r="B34" s="209" t="s">
        <v>239</v>
      </c>
      <c r="C34" s="209"/>
      <c r="D34" s="204" t="s">
        <v>248</v>
      </c>
      <c r="E34" s="205">
        <v>46.223217673071503</v>
      </c>
      <c r="F34" s="205">
        <v>44.104405057057775</v>
      </c>
      <c r="G34" s="205">
        <v>41.103260938108974</v>
      </c>
      <c r="H34" s="205">
        <v>44.377015066240467</v>
      </c>
      <c r="I34" s="205">
        <v>45.226487326997265</v>
      </c>
      <c r="J34" s="205">
        <v>56.87813120161843</v>
      </c>
      <c r="K34" s="205">
        <v>55.159714536591785</v>
      </c>
      <c r="L34" s="205">
        <v>66.463293845917192</v>
      </c>
      <c r="M34" s="205">
        <v>67.214188380139177</v>
      </c>
      <c r="N34" s="205">
        <v>73.672854981623871</v>
      </c>
      <c r="O34" s="205">
        <v>75.314600081567889</v>
      </c>
      <c r="P34" s="205">
        <v>73.675288999563008</v>
      </c>
      <c r="Q34" s="205">
        <v>68.995889511583229</v>
      </c>
      <c r="R34" s="205">
        <v>63.224832977903091</v>
      </c>
      <c r="S34" s="205">
        <v>75.885377288294166</v>
      </c>
      <c r="T34" s="205">
        <v>82.49008496612673</v>
      </c>
      <c r="U34" s="205">
        <v>74.642811130367662</v>
      </c>
      <c r="V34" s="205">
        <v>75.034688018567792</v>
      </c>
      <c r="W34" s="205">
        <v>71.827869383762405</v>
      </c>
      <c r="X34" s="205">
        <v>49.492103765324728</v>
      </c>
      <c r="Y34" s="205">
        <v>39.218114044251834</v>
      </c>
      <c r="Z34" s="205">
        <v>33.656383053336995</v>
      </c>
      <c r="AA34" s="205">
        <v>35.698524104268088</v>
      </c>
      <c r="AB34" s="205">
        <v>34.320869950719818</v>
      </c>
      <c r="AC34" s="205">
        <v>40.717469094756673</v>
      </c>
      <c r="AD34" s="205">
        <v>40.262307740139128</v>
      </c>
      <c r="AE34" s="205">
        <v>46.966800810194989</v>
      </c>
      <c r="AF34" s="205">
        <v>48.031316511028812</v>
      </c>
      <c r="AG34" s="205">
        <v>38.274746604518199</v>
      </c>
      <c r="AH34" s="205">
        <v>18.88689647589538</v>
      </c>
      <c r="AI34" s="205">
        <v>26.489524239840929</v>
      </c>
      <c r="AJ34" s="205">
        <v>22.598266447182279</v>
      </c>
      <c r="AK34" s="205">
        <v>21.930901939459133</v>
      </c>
    </row>
    <row r="35" spans="1:37" s="175" customFormat="1" ht="15" customHeight="1" x14ac:dyDescent="0.25">
      <c r="A35" s="209" t="s">
        <v>110</v>
      </c>
      <c r="B35" s="209" t="s">
        <v>240</v>
      </c>
      <c r="C35" s="209"/>
      <c r="D35" s="204" t="s">
        <v>248</v>
      </c>
      <c r="E35" s="205">
        <v>18.534217302015502</v>
      </c>
      <c r="F35" s="205">
        <v>17.684632711751711</v>
      </c>
      <c r="G35" s="205">
        <v>16.481257869942116</v>
      </c>
      <c r="H35" s="205">
        <v>17.793941699815523</v>
      </c>
      <c r="I35" s="205">
        <v>18.134556314407202</v>
      </c>
      <c r="J35" s="205">
        <v>22.806539581027259</v>
      </c>
      <c r="K35" s="205">
        <v>22.117502566982189</v>
      </c>
      <c r="L35" s="205">
        <v>26.649921679199352</v>
      </c>
      <c r="M35" s="205">
        <v>26.951009382928675</v>
      </c>
      <c r="N35" s="205">
        <v>29.540754024243977</v>
      </c>
      <c r="O35" s="205">
        <v>30.199047885396105</v>
      </c>
      <c r="P35" s="205">
        <v>29.541729997351684</v>
      </c>
      <c r="Q35" s="205">
        <v>27.665421697774278</v>
      </c>
      <c r="R35" s="205">
        <v>25.414005224187783</v>
      </c>
      <c r="S35" s="205">
        <v>30.4696574223547</v>
      </c>
      <c r="T35" s="205">
        <v>33.152746986132755</v>
      </c>
      <c r="U35" s="205">
        <v>29.943593922067429</v>
      </c>
      <c r="V35" s="205">
        <v>30.507728063609161</v>
      </c>
      <c r="W35" s="205">
        <v>31.556060059797851</v>
      </c>
      <c r="X35" s="205">
        <v>23.334038746473478</v>
      </c>
      <c r="Y35" s="205">
        <v>19.798870063618736</v>
      </c>
      <c r="Z35" s="205">
        <v>23.597278201295516</v>
      </c>
      <c r="AA35" s="205">
        <v>14.651538983466365</v>
      </c>
      <c r="AB35" s="205">
        <v>14.08455283810105</v>
      </c>
      <c r="AC35" s="205">
        <v>16.807611740369673</v>
      </c>
      <c r="AD35" s="205">
        <v>16.690207776427425</v>
      </c>
      <c r="AE35" s="205">
        <v>18.946648136347324</v>
      </c>
      <c r="AF35" s="205">
        <v>19.419528266359684</v>
      </c>
      <c r="AG35" s="205">
        <v>15.446885515632275</v>
      </c>
      <c r="AH35" s="205">
        <v>24.998668408913179</v>
      </c>
      <c r="AI35" s="205">
        <v>14.145937955372496</v>
      </c>
      <c r="AJ35" s="205">
        <v>3.1133142925724351</v>
      </c>
      <c r="AK35" s="205">
        <v>1.2069600088901029</v>
      </c>
    </row>
    <row r="36" spans="1:37" s="21" customFormat="1" ht="15" x14ac:dyDescent="0.35">
      <c r="A36" s="117" t="s">
        <v>13</v>
      </c>
      <c r="B36" s="117" t="s">
        <v>145</v>
      </c>
      <c r="C36" s="117"/>
      <c r="D36" s="181" t="s">
        <v>246</v>
      </c>
      <c r="E36" s="19">
        <v>238.30199647388656</v>
      </c>
      <c r="F36" s="19">
        <v>167.10541943108461</v>
      </c>
      <c r="G36" s="19">
        <v>230.44269536273939</v>
      </c>
      <c r="H36" s="19">
        <v>249.2064948926791</v>
      </c>
      <c r="I36" s="19">
        <v>228.70557320557307</v>
      </c>
      <c r="J36" s="19">
        <v>216.971603208906</v>
      </c>
      <c r="K36" s="19">
        <v>264.1077975486719</v>
      </c>
      <c r="L36" s="19">
        <v>302.32644075888601</v>
      </c>
      <c r="M36" s="19">
        <v>273.08893237380107</v>
      </c>
      <c r="N36" s="19">
        <v>280.3186926905546</v>
      </c>
      <c r="O36" s="19">
        <v>226.43051087206067</v>
      </c>
      <c r="P36" s="19">
        <v>263.34738966869639</v>
      </c>
      <c r="Q36" s="19">
        <v>279.42915581781841</v>
      </c>
      <c r="R36" s="19">
        <v>257.63780676350132</v>
      </c>
      <c r="S36" s="19">
        <v>239.60836209868438</v>
      </c>
      <c r="T36" s="19">
        <v>185.16106618658978</v>
      </c>
      <c r="U36" s="19">
        <v>189.21272415501136</v>
      </c>
      <c r="V36" s="19">
        <v>183.90268549207769</v>
      </c>
      <c r="W36" s="19">
        <v>160.63851217332601</v>
      </c>
      <c r="X36" s="19">
        <v>116.7100487932551</v>
      </c>
      <c r="Y36" s="19">
        <v>84.411799420601625</v>
      </c>
      <c r="Z36" s="19">
        <v>98.726782685505796</v>
      </c>
      <c r="AA36" s="19">
        <v>83.589289785807523</v>
      </c>
      <c r="AB36" s="19">
        <v>74.708501704446036</v>
      </c>
      <c r="AC36" s="19">
        <v>31.896693599301095</v>
      </c>
      <c r="AD36" s="19">
        <v>61.74105215607937</v>
      </c>
      <c r="AE36" s="19">
        <v>59.934001713100656</v>
      </c>
      <c r="AF36" s="19">
        <v>31.319911894929575</v>
      </c>
      <c r="AG36" s="19">
        <v>37.869159429064503</v>
      </c>
      <c r="AH36" s="19">
        <v>28.604367521815185</v>
      </c>
      <c r="AI36" s="19">
        <v>32.045116125792724</v>
      </c>
      <c r="AJ36" s="19">
        <v>43.338115793797186</v>
      </c>
      <c r="AK36" s="19">
        <v>94.808083727226176</v>
      </c>
    </row>
    <row r="37" spans="1:37" s="21" customFormat="1" ht="15" customHeight="1" x14ac:dyDescent="0.35">
      <c r="A37" s="117" t="s">
        <v>14</v>
      </c>
      <c r="B37" s="117" t="s">
        <v>146</v>
      </c>
      <c r="C37" s="117"/>
      <c r="D37" s="181" t="s">
        <v>246</v>
      </c>
      <c r="E37" s="19">
        <v>61.574334357545837</v>
      </c>
      <c r="F37" s="19">
        <v>70.154014848439829</v>
      </c>
      <c r="G37" s="19">
        <v>67.791788574964158</v>
      </c>
      <c r="H37" s="19">
        <v>85.572844383378467</v>
      </c>
      <c r="I37" s="19">
        <v>70.319060800123538</v>
      </c>
      <c r="J37" s="19">
        <v>82.457990170658434</v>
      </c>
      <c r="K37" s="19">
        <v>81.53239883625325</v>
      </c>
      <c r="L37" s="19">
        <v>67.138591404165552</v>
      </c>
      <c r="M37" s="19">
        <v>84.222237993796114</v>
      </c>
      <c r="N37" s="19">
        <v>112.15179494287861</v>
      </c>
      <c r="O37" s="19">
        <v>154.16614156765178</v>
      </c>
      <c r="P37" s="19">
        <v>144.88875098397415</v>
      </c>
      <c r="Q37" s="19">
        <v>148.51789217619518</v>
      </c>
      <c r="R37" s="19">
        <v>137.42801253995231</v>
      </c>
      <c r="S37" s="19">
        <v>124.04475425748892</v>
      </c>
      <c r="T37" s="19">
        <v>119.43739330616143</v>
      </c>
      <c r="U37" s="19">
        <v>129.4591322935857</v>
      </c>
      <c r="V37" s="19">
        <v>150.1365476380019</v>
      </c>
      <c r="W37" s="19">
        <v>188.79046841169912</v>
      </c>
      <c r="X37" s="19">
        <v>172.68275584137766</v>
      </c>
      <c r="Y37" s="19">
        <v>194.76400000000001</v>
      </c>
      <c r="Z37" s="19">
        <v>183.428</v>
      </c>
      <c r="AA37" s="19">
        <v>175.14867999999998</v>
      </c>
      <c r="AB37" s="19">
        <v>177.02600000000001</v>
      </c>
      <c r="AC37" s="19">
        <v>187.44652000000002</v>
      </c>
      <c r="AD37" s="19">
        <v>167.55332000000001</v>
      </c>
      <c r="AE37" s="19">
        <v>152.1463984264463</v>
      </c>
      <c r="AF37" s="19">
        <v>149.39019999999999</v>
      </c>
      <c r="AG37" s="19">
        <v>159.285</v>
      </c>
      <c r="AH37" s="19">
        <v>166.61846041329147</v>
      </c>
      <c r="AI37" s="19">
        <v>179.18884</v>
      </c>
      <c r="AJ37" s="19">
        <v>179.70779999999999</v>
      </c>
      <c r="AK37" s="19">
        <v>190.25900000000001</v>
      </c>
    </row>
    <row r="38" spans="1:37" s="21" customFormat="1" ht="15" customHeight="1" x14ac:dyDescent="0.35">
      <c r="A38" s="117" t="s">
        <v>15</v>
      </c>
      <c r="B38" s="117" t="s">
        <v>204</v>
      </c>
      <c r="C38" s="117"/>
      <c r="D38" s="181" t="s">
        <v>246</v>
      </c>
      <c r="E38" s="19">
        <f t="shared" ref="E38:AK38" si="9">E39-SUM(E24:E25,E30:E32,E36,E37)</f>
        <v>50.335769115133871</v>
      </c>
      <c r="F38" s="19">
        <f t="shared" si="9"/>
        <v>48.432158314397384</v>
      </c>
      <c r="G38" s="19">
        <f t="shared" si="9"/>
        <v>48.135633581615366</v>
      </c>
      <c r="H38" s="19">
        <f t="shared" si="9"/>
        <v>47.432714323383379</v>
      </c>
      <c r="I38" s="19">
        <f t="shared" si="9"/>
        <v>45.358697454421872</v>
      </c>
      <c r="J38" s="19">
        <f t="shared" si="9"/>
        <v>47.307614383505552</v>
      </c>
      <c r="K38" s="19">
        <f t="shared" si="9"/>
        <v>49.867629809716618</v>
      </c>
      <c r="L38" s="19">
        <f t="shared" si="9"/>
        <v>35.050722512629818</v>
      </c>
      <c r="M38" s="19">
        <f t="shared" si="9"/>
        <v>49.437868773646187</v>
      </c>
      <c r="N38" s="19">
        <f t="shared" si="9"/>
        <v>47.541419523388868</v>
      </c>
      <c r="O38" s="19">
        <f t="shared" si="9"/>
        <v>39.89045578573996</v>
      </c>
      <c r="P38" s="19">
        <f t="shared" si="9"/>
        <v>50.717562459242799</v>
      </c>
      <c r="Q38" s="19">
        <f t="shared" si="9"/>
        <v>52.599180893089397</v>
      </c>
      <c r="R38" s="19">
        <f t="shared" si="9"/>
        <v>29.11470650787669</v>
      </c>
      <c r="S38" s="19">
        <f t="shared" si="9"/>
        <v>49.014624471929437</v>
      </c>
      <c r="T38" s="19">
        <f t="shared" si="9"/>
        <v>50.94438910873987</v>
      </c>
      <c r="U38" s="19">
        <f t="shared" si="9"/>
        <v>49.249190779504261</v>
      </c>
      <c r="V38" s="19">
        <f t="shared" si="9"/>
        <v>45.67959365373963</v>
      </c>
      <c r="W38" s="19">
        <f t="shared" si="9"/>
        <v>26.832800049790876</v>
      </c>
      <c r="X38" s="19">
        <f t="shared" si="9"/>
        <v>23.658811714296462</v>
      </c>
      <c r="Y38" s="19">
        <f t="shared" si="9"/>
        <v>33.231314002214049</v>
      </c>
      <c r="Z38" s="19">
        <f t="shared" si="9"/>
        <v>23.771070120500099</v>
      </c>
      <c r="AA38" s="19">
        <f t="shared" si="9"/>
        <v>17.499855349649351</v>
      </c>
      <c r="AB38" s="19">
        <f t="shared" si="9"/>
        <v>14.550980972242087</v>
      </c>
      <c r="AC38" s="19">
        <f t="shared" si="9"/>
        <v>21.599417280222951</v>
      </c>
      <c r="AD38" s="19">
        <f t="shared" si="9"/>
        <v>13.082413579933018</v>
      </c>
      <c r="AE38" s="19">
        <f t="shared" si="9"/>
        <v>10.746082324501913</v>
      </c>
      <c r="AF38" s="19">
        <f t="shared" si="9"/>
        <v>14.781436053724747</v>
      </c>
      <c r="AG38" s="19">
        <f t="shared" si="9"/>
        <v>11.828861394805244</v>
      </c>
      <c r="AH38" s="19">
        <f t="shared" si="9"/>
        <v>15.605465010967691</v>
      </c>
      <c r="AI38" s="19">
        <f t="shared" si="9"/>
        <v>11.859525336503793</v>
      </c>
      <c r="AJ38" s="19">
        <f t="shared" si="9"/>
        <v>13.26996757052575</v>
      </c>
      <c r="AK38" s="19">
        <f t="shared" si="9"/>
        <v>18.864580827509599</v>
      </c>
    </row>
    <row r="39" spans="1:37" s="22" customFormat="1" ht="15" customHeight="1" x14ac:dyDescent="0.35">
      <c r="A39" s="118" t="s">
        <v>16</v>
      </c>
      <c r="B39" s="119" t="s">
        <v>141</v>
      </c>
      <c r="C39" s="119"/>
      <c r="D39" s="334" t="s">
        <v>247</v>
      </c>
      <c r="E39" s="20">
        <v>1840.5352981584831</v>
      </c>
      <c r="F39" s="20">
        <v>1755.335107062218</v>
      </c>
      <c r="G39" s="20">
        <v>1899.1461330552074</v>
      </c>
      <c r="H39" s="20">
        <v>2003.8408730383535</v>
      </c>
      <c r="I39" s="20">
        <v>1952.744708175202</v>
      </c>
      <c r="J39" s="20">
        <v>2057.5282135832067</v>
      </c>
      <c r="K39" s="20">
        <v>2113.0130601249293</v>
      </c>
      <c r="L39" s="20">
        <v>2152.8562275053505</v>
      </c>
      <c r="M39" s="20">
        <v>2146.4959611070444</v>
      </c>
      <c r="N39" s="20">
        <v>2202.9770710792409</v>
      </c>
      <c r="O39" s="20">
        <v>2185.1738631188432</v>
      </c>
      <c r="P39" s="20">
        <v>2073.8383908938731</v>
      </c>
      <c r="Q39" s="20">
        <v>2183.7512394044129</v>
      </c>
      <c r="R39" s="20">
        <v>2172.6708478951882</v>
      </c>
      <c r="S39" s="20">
        <v>2271.5543018225458</v>
      </c>
      <c r="T39" s="20">
        <v>2158.4741859872074</v>
      </c>
      <c r="U39" s="20">
        <v>2221.7123351469513</v>
      </c>
      <c r="V39" s="20">
        <v>2363.0011344644599</v>
      </c>
      <c r="W39" s="20">
        <v>2234.8839363258271</v>
      </c>
      <c r="X39" s="20">
        <v>2137.0026767468503</v>
      </c>
      <c r="Y39" s="20">
        <v>2026.6958714424197</v>
      </c>
      <c r="Z39" s="20">
        <v>1905.04654275758</v>
      </c>
      <c r="AA39" s="20">
        <v>1855.8864101550566</v>
      </c>
      <c r="AB39" s="20">
        <v>1820.5186083681342</v>
      </c>
      <c r="AC39" s="20">
        <v>1808.9098254393584</v>
      </c>
      <c r="AD39" s="20">
        <v>1853.7530265510982</v>
      </c>
      <c r="AE39" s="20">
        <v>1829.0066522105687</v>
      </c>
      <c r="AF39" s="20">
        <v>1870.2431305737434</v>
      </c>
      <c r="AG39" s="20">
        <v>1911.1675218903415</v>
      </c>
      <c r="AH39" s="20">
        <v>1853.9900835573321</v>
      </c>
      <c r="AI39" s="20">
        <v>1664.6206354784331</v>
      </c>
      <c r="AJ39" s="20">
        <v>1764.044252217516</v>
      </c>
      <c r="AK39" s="20">
        <v>1819.3423273428343</v>
      </c>
    </row>
    <row r="40" spans="1:37" s="299" customFormat="1" ht="98.5" customHeight="1" x14ac:dyDescent="0.35">
      <c r="A40" s="527" t="s">
        <v>264</v>
      </c>
      <c r="B40" s="300"/>
      <c r="C40" s="300"/>
      <c r="D40" s="298"/>
      <c r="E40" s="480">
        <v>1990</v>
      </c>
      <c r="F40" s="481">
        <v>1991</v>
      </c>
      <c r="G40" s="481">
        <v>1992</v>
      </c>
      <c r="H40" s="481">
        <v>1993</v>
      </c>
      <c r="I40" s="481">
        <v>1994</v>
      </c>
      <c r="J40" s="481">
        <v>1995</v>
      </c>
      <c r="K40" s="481">
        <v>1996</v>
      </c>
      <c r="L40" s="481">
        <v>1997</v>
      </c>
      <c r="M40" s="481">
        <v>1998</v>
      </c>
      <c r="N40" s="481">
        <v>1999</v>
      </c>
      <c r="O40" s="481">
        <v>2000</v>
      </c>
      <c r="P40" s="481">
        <v>2001</v>
      </c>
      <c r="Q40" s="481">
        <v>2002</v>
      </c>
      <c r="R40" s="481">
        <v>2003</v>
      </c>
      <c r="S40" s="481">
        <v>2004</v>
      </c>
      <c r="T40" s="481">
        <v>2005</v>
      </c>
      <c r="U40" s="481">
        <v>2006</v>
      </c>
      <c r="V40" s="481">
        <v>2007</v>
      </c>
      <c r="W40" s="481">
        <v>2008</v>
      </c>
      <c r="X40" s="481">
        <v>2009</v>
      </c>
      <c r="Y40" s="481">
        <v>2010</v>
      </c>
      <c r="Z40" s="481">
        <v>2011</v>
      </c>
      <c r="AA40" s="481">
        <v>2012</v>
      </c>
      <c r="AB40" s="481">
        <v>2013</v>
      </c>
      <c r="AC40" s="481">
        <v>2014</v>
      </c>
      <c r="AD40" s="481">
        <v>2015</v>
      </c>
      <c r="AE40" s="481">
        <v>2016</v>
      </c>
      <c r="AF40" s="481">
        <v>2017</v>
      </c>
      <c r="AG40" s="481">
        <v>2018</v>
      </c>
      <c r="AH40" s="481">
        <v>2019</v>
      </c>
      <c r="AI40" s="481">
        <v>2020</v>
      </c>
      <c r="AJ40" s="481">
        <v>2021</v>
      </c>
      <c r="AK40" s="481">
        <v>2022</v>
      </c>
    </row>
    <row r="41" spans="1:37" s="21" customFormat="1" ht="15" x14ac:dyDescent="0.35">
      <c r="A41" s="117" t="s">
        <v>19</v>
      </c>
      <c r="B41" s="117" t="s">
        <v>148</v>
      </c>
      <c r="C41" s="117"/>
      <c r="D41" s="181" t="s">
        <v>246</v>
      </c>
      <c r="E41" s="19">
        <v>584.02647277080598</v>
      </c>
      <c r="F41" s="19">
        <v>511.273947602943</v>
      </c>
      <c r="G41" s="19">
        <v>301.38514547007009</v>
      </c>
      <c r="H41" s="19">
        <v>220.97402310838271</v>
      </c>
      <c r="I41" s="19">
        <v>198.23658153612337</v>
      </c>
      <c r="J41" s="19">
        <v>216.34383922975644</v>
      </c>
      <c r="K41" s="19">
        <v>186.93379884741088</v>
      </c>
      <c r="L41" s="19">
        <v>280.12409822292682</v>
      </c>
      <c r="M41" s="19">
        <v>462.00564836059743</v>
      </c>
      <c r="N41" s="19">
        <v>537.93035391162721</v>
      </c>
      <c r="O41" s="19">
        <v>487.74535268246626</v>
      </c>
      <c r="P41" s="19">
        <v>479.60292131211997</v>
      </c>
      <c r="Q41" s="19">
        <v>478.11541899358679</v>
      </c>
      <c r="R41" s="19">
        <v>473.56894969857348</v>
      </c>
      <c r="S41" s="19">
        <v>456.78557352619629</v>
      </c>
      <c r="T41" s="19">
        <v>444.80851616708713</v>
      </c>
      <c r="U41" s="19">
        <v>869.57185988485026</v>
      </c>
      <c r="V41" s="19">
        <v>990.98126629758121</v>
      </c>
      <c r="W41" s="19">
        <v>1556.7584922170536</v>
      </c>
      <c r="X41" s="19">
        <v>1393.4018646112659</v>
      </c>
      <c r="Y41" s="19">
        <v>1391.9209450624717</v>
      </c>
      <c r="Z41" s="19">
        <v>1281.3105455922127</v>
      </c>
      <c r="AA41" s="19">
        <v>1328.7342410906138</v>
      </c>
      <c r="AB41" s="19">
        <v>1353.4714335748733</v>
      </c>
      <c r="AC41" s="19">
        <v>1368.5549133196287</v>
      </c>
      <c r="AD41" s="19">
        <v>1392.8009611325194</v>
      </c>
      <c r="AE41" s="19">
        <v>1354.0817500285532</v>
      </c>
      <c r="AF41" s="19">
        <v>1385.559079923195</v>
      </c>
      <c r="AG41" s="19">
        <v>1382.5326490562106</v>
      </c>
      <c r="AH41" s="19">
        <v>1363.2348061869016</v>
      </c>
      <c r="AI41" s="19">
        <v>1347.2027898796412</v>
      </c>
      <c r="AJ41" s="19">
        <v>1361.0898434635815</v>
      </c>
      <c r="AK41" s="19">
        <v>1354.2007303406649</v>
      </c>
    </row>
    <row r="42" spans="1:37" s="21" customFormat="1" ht="15" x14ac:dyDescent="0.35">
      <c r="A42" s="117" t="s">
        <v>54</v>
      </c>
      <c r="B42" s="117" t="s">
        <v>149</v>
      </c>
      <c r="C42" s="117"/>
      <c r="D42" s="181" t="s">
        <v>246</v>
      </c>
      <c r="E42" s="19">
        <v>210.55472170666667</v>
      </c>
      <c r="F42" s="19">
        <v>176.80528261706667</v>
      </c>
      <c r="G42" s="19">
        <v>188.28332888506674</v>
      </c>
      <c r="H42" s="19">
        <v>238.53559058533341</v>
      </c>
      <c r="I42" s="19">
        <v>232.49217533253341</v>
      </c>
      <c r="J42" s="19">
        <v>245.96401927226668</v>
      </c>
      <c r="K42" s="19">
        <v>235.22782835253329</v>
      </c>
      <c r="L42" s="19">
        <v>257.17700316373327</v>
      </c>
      <c r="M42" s="19">
        <v>198.58720348559996</v>
      </c>
      <c r="N42" s="19">
        <v>257.83106455839993</v>
      </c>
      <c r="O42" s="19">
        <v>365.65036656475542</v>
      </c>
      <c r="P42" s="19">
        <v>386.08921316544843</v>
      </c>
      <c r="Q42" s="19">
        <v>403.9326403148857</v>
      </c>
      <c r="R42" s="19">
        <v>402.47385277209042</v>
      </c>
      <c r="S42" s="19">
        <v>401.96736076842336</v>
      </c>
      <c r="T42" s="19">
        <v>379.94289400639997</v>
      </c>
      <c r="U42" s="19">
        <v>381.71962690880014</v>
      </c>
      <c r="V42" s="19">
        <v>401.35289110400004</v>
      </c>
      <c r="W42" s="19">
        <v>351.97302632799983</v>
      </c>
      <c r="X42" s="19">
        <v>353.35887106239988</v>
      </c>
      <c r="Y42" s="19">
        <v>372.5620256512002</v>
      </c>
      <c r="Z42" s="19">
        <v>380.41566972484725</v>
      </c>
      <c r="AA42" s="19">
        <v>413.43718523066923</v>
      </c>
      <c r="AB42" s="19">
        <v>409.50779191578886</v>
      </c>
      <c r="AC42" s="19">
        <v>372.27909117182412</v>
      </c>
      <c r="AD42" s="19">
        <v>404.56447331306254</v>
      </c>
      <c r="AE42" s="19">
        <v>409.12563724381266</v>
      </c>
      <c r="AF42" s="19">
        <v>431.82186025965416</v>
      </c>
      <c r="AG42" s="19">
        <v>455.77922710046619</v>
      </c>
      <c r="AH42" s="19">
        <v>432.40627007368812</v>
      </c>
      <c r="AI42" s="19">
        <v>418.71234892799316</v>
      </c>
      <c r="AJ42" s="19">
        <v>476.02459170932525</v>
      </c>
      <c r="AK42" s="19">
        <v>517.72039053568778</v>
      </c>
    </row>
    <row r="43" spans="1:37" s="21" customFormat="1" ht="15" x14ac:dyDescent="0.35">
      <c r="A43" s="117" t="s">
        <v>20</v>
      </c>
      <c r="B43" s="117" t="s">
        <v>197</v>
      </c>
      <c r="C43" s="117"/>
      <c r="D43" s="181" t="s">
        <v>246</v>
      </c>
      <c r="E43" s="123">
        <v>0.3136436345662052</v>
      </c>
      <c r="F43" s="123">
        <v>0.62991539770890148</v>
      </c>
      <c r="G43" s="123">
        <v>0.63747209911613834</v>
      </c>
      <c r="H43" s="123">
        <v>1.4353606018129821</v>
      </c>
      <c r="I43" s="123">
        <v>1.8489152543969434</v>
      </c>
      <c r="J43" s="123">
        <v>3.1482548631421956</v>
      </c>
      <c r="K43" s="19">
        <v>10.086670059136353</v>
      </c>
      <c r="L43" s="19">
        <v>16.132889712307577</v>
      </c>
      <c r="M43" s="19">
        <v>25.456069519465085</v>
      </c>
      <c r="N43" s="19">
        <v>36.983390757986719</v>
      </c>
      <c r="O43" s="19">
        <v>42.966301653629273</v>
      </c>
      <c r="P43" s="19">
        <v>39.798059479622438</v>
      </c>
      <c r="Q43" s="19">
        <v>44.624075684904028</v>
      </c>
      <c r="R43" s="19">
        <v>45.10631741308412</v>
      </c>
      <c r="S43" s="19">
        <v>52.140957248435534</v>
      </c>
      <c r="T43" s="19">
        <v>57.201241406144838</v>
      </c>
      <c r="U43" s="19">
        <v>66.268728117954964</v>
      </c>
      <c r="V43" s="19">
        <v>66.94139885551283</v>
      </c>
      <c r="W43" s="19">
        <v>65.619674949677176</v>
      </c>
      <c r="X43" s="19">
        <v>78.815684882158905</v>
      </c>
      <c r="Y43" s="19">
        <v>106.63787846935243</v>
      </c>
      <c r="Z43" s="19">
        <v>131.33347009246177</v>
      </c>
      <c r="AA43" s="19">
        <v>136.5156278242512</v>
      </c>
      <c r="AB43" s="19">
        <v>166.67301783528774</v>
      </c>
      <c r="AC43" s="19">
        <v>164.47973841133989</v>
      </c>
      <c r="AD43" s="19">
        <v>156.82957565208963</v>
      </c>
      <c r="AE43" s="19">
        <v>173.66618826618588</v>
      </c>
      <c r="AF43" s="19">
        <v>164.60973006017312</v>
      </c>
      <c r="AG43" s="19">
        <v>182.49465783600516</v>
      </c>
      <c r="AH43" s="19">
        <v>194.40775708209762</v>
      </c>
      <c r="AI43" s="19">
        <v>198.16685581224471</v>
      </c>
      <c r="AJ43" s="19">
        <v>162.47588351837697</v>
      </c>
      <c r="AK43" s="19">
        <v>133.26348312358914</v>
      </c>
    </row>
    <row r="44" spans="1:37" s="158" customFormat="1" ht="15" x14ac:dyDescent="0.35">
      <c r="A44" s="117" t="s">
        <v>15</v>
      </c>
      <c r="B44" s="117" t="s">
        <v>140</v>
      </c>
      <c r="C44" s="117"/>
      <c r="D44" s="181" t="s">
        <v>246</v>
      </c>
      <c r="E44" s="157">
        <f>SUM(E45:E48)</f>
        <v>107.76881532349243</v>
      </c>
      <c r="F44" s="157">
        <f>SUM(F45:F48)</f>
        <v>102.28400351466654</v>
      </c>
      <c r="G44" s="157">
        <f t="shared" ref="G44:AK44" si="10">SUM(G45:G48)</f>
        <v>94.699760359509867</v>
      </c>
      <c r="H44" s="157">
        <f t="shared" si="10"/>
        <v>90.697846128698714</v>
      </c>
      <c r="I44" s="157">
        <f t="shared" si="10"/>
        <v>88.308464272511443</v>
      </c>
      <c r="J44" s="157">
        <f t="shared" si="10"/>
        <v>87.569226847228663</v>
      </c>
      <c r="K44" s="157">
        <f t="shared" si="10"/>
        <v>97.865807946981846</v>
      </c>
      <c r="L44" s="157">
        <f t="shared" si="10"/>
        <v>95.578041662790554</v>
      </c>
      <c r="M44" s="157">
        <f t="shared" si="10"/>
        <v>99.158627709562055</v>
      </c>
      <c r="N44" s="157">
        <f t="shared" si="10"/>
        <v>106.23202169061616</v>
      </c>
      <c r="O44" s="157">
        <f t="shared" si="10"/>
        <v>95.412260145698724</v>
      </c>
      <c r="P44" s="157">
        <f t="shared" si="10"/>
        <v>85.487741881018337</v>
      </c>
      <c r="Q44" s="157">
        <f t="shared" si="10"/>
        <v>52.270270614210368</v>
      </c>
      <c r="R44" s="157">
        <f t="shared" si="10"/>
        <v>45.588320736180279</v>
      </c>
      <c r="S44" s="157">
        <f t="shared" si="10"/>
        <v>63.899377105369226</v>
      </c>
      <c r="T44" s="157">
        <f t="shared" si="10"/>
        <v>68.540399916879196</v>
      </c>
      <c r="U44" s="157">
        <f t="shared" si="10"/>
        <v>76.833482501809627</v>
      </c>
      <c r="V44" s="157">
        <f t="shared" si="10"/>
        <v>79.19944184339758</v>
      </c>
      <c r="W44" s="157">
        <f t="shared" si="10"/>
        <v>75.569324874751771</v>
      </c>
      <c r="X44" s="157">
        <f t="shared" si="10"/>
        <v>41.418512440041432</v>
      </c>
      <c r="Y44" s="157">
        <f t="shared" si="10"/>
        <v>24.483879841221196</v>
      </c>
      <c r="Z44" s="157">
        <f t="shared" si="10"/>
        <v>32.888841211643133</v>
      </c>
      <c r="AA44" s="157">
        <f t="shared" si="10"/>
        <v>15.420909451709601</v>
      </c>
      <c r="AB44" s="157">
        <f t="shared" si="10"/>
        <v>12.823803034242662</v>
      </c>
      <c r="AC44" s="157">
        <f t="shared" si="10"/>
        <v>11.800505607046141</v>
      </c>
      <c r="AD44" s="157">
        <f t="shared" si="10"/>
        <v>11.544335854174884</v>
      </c>
      <c r="AE44" s="157">
        <f t="shared" si="10"/>
        <v>10.884712663843832</v>
      </c>
      <c r="AF44" s="157">
        <f t="shared" si="10"/>
        <v>12.102916988632597</v>
      </c>
      <c r="AG44" s="157">
        <f t="shared" si="10"/>
        <v>14.421409459060555</v>
      </c>
      <c r="AH44" s="157">
        <f t="shared" si="10"/>
        <v>12.023682800125464</v>
      </c>
      <c r="AI44" s="157">
        <f t="shared" si="10"/>
        <v>13.1873442194691</v>
      </c>
      <c r="AJ44" s="157">
        <f t="shared" si="10"/>
        <v>12.331052791033279</v>
      </c>
      <c r="AK44" s="157">
        <f t="shared" si="10"/>
        <v>11.611466839813989</v>
      </c>
    </row>
    <row r="45" spans="1:37" s="175" customFormat="1" ht="12.5" x14ac:dyDescent="0.25">
      <c r="A45" s="173" t="s">
        <v>99</v>
      </c>
      <c r="B45" s="173" t="s">
        <v>249</v>
      </c>
      <c r="C45" s="173"/>
      <c r="D45" s="204" t="s">
        <v>248</v>
      </c>
      <c r="E45" s="205">
        <v>52.256339687250005</v>
      </c>
      <c r="F45" s="205">
        <v>48.627777945875003</v>
      </c>
      <c r="G45" s="205">
        <v>45.670125973500006</v>
      </c>
      <c r="H45" s="205">
        <v>39.654677162187504</v>
      </c>
      <c r="I45" s="205">
        <v>37.353068341500006</v>
      </c>
      <c r="J45" s="205">
        <v>37.842061164624994</v>
      </c>
      <c r="K45" s="205">
        <v>41.755640560312507</v>
      </c>
      <c r="L45" s="205">
        <v>46.51906850406251</v>
      </c>
      <c r="M45" s="205">
        <v>54.358745967250002</v>
      </c>
      <c r="N45" s="205">
        <v>61.405246905937503</v>
      </c>
      <c r="O45" s="205">
        <v>65.449830021950021</v>
      </c>
      <c r="P45" s="205">
        <v>58.659445362750006</v>
      </c>
      <c r="Q45" s="205">
        <v>39.313677956750006</v>
      </c>
      <c r="R45" s="205">
        <v>32.975809699750002</v>
      </c>
      <c r="S45" s="205">
        <v>50.813966560750004</v>
      </c>
      <c r="T45" s="205">
        <v>54.981288890000009</v>
      </c>
      <c r="U45" s="205">
        <v>62.168088455000003</v>
      </c>
      <c r="V45" s="205">
        <v>64.331651867560012</v>
      </c>
      <c r="W45" s="205">
        <v>61.804693555000007</v>
      </c>
      <c r="X45" s="205">
        <v>28.685283075320005</v>
      </c>
      <c r="Y45" s="205">
        <v>10.399972692080002</v>
      </c>
      <c r="Z45" s="205">
        <v>20.143580462280003</v>
      </c>
      <c r="AA45" s="174">
        <v>0.50936247647999999</v>
      </c>
      <c r="AB45" s="174">
        <v>0.55272388644000003</v>
      </c>
      <c r="AC45" s="174">
        <v>0.54749451240000002</v>
      </c>
      <c r="AD45" s="174">
        <v>0.71654013156000007</v>
      </c>
      <c r="AE45" s="174">
        <v>0.77397152472000008</v>
      </c>
      <c r="AF45" s="174">
        <v>0.90232273404000007</v>
      </c>
      <c r="AG45" s="174">
        <v>0.90521219079999993</v>
      </c>
      <c r="AH45" s="174">
        <v>0.95699099012000011</v>
      </c>
      <c r="AI45" s="174">
        <v>0.89499845720000004</v>
      </c>
      <c r="AJ45" s="174">
        <v>0.93069417912000008</v>
      </c>
      <c r="AK45" s="174">
        <v>0.93590011000000006</v>
      </c>
    </row>
    <row r="46" spans="1:37" s="175" customFormat="1" ht="12.5" x14ac:dyDescent="0.25">
      <c r="A46" s="173" t="s">
        <v>100</v>
      </c>
      <c r="B46" s="173" t="s">
        <v>250</v>
      </c>
      <c r="C46" s="173"/>
      <c r="D46" s="204" t="s">
        <v>248</v>
      </c>
      <c r="E46" s="205">
        <v>41.70030188679246</v>
      </c>
      <c r="F46" s="205">
        <v>40.327981132075472</v>
      </c>
      <c r="G46" s="205">
        <v>36.028622641509436</v>
      </c>
      <c r="H46" s="205">
        <v>37.871999999999993</v>
      </c>
      <c r="I46" s="205">
        <v>38.247415094339615</v>
      </c>
      <c r="J46" s="205">
        <v>36.495358490566034</v>
      </c>
      <c r="K46" s="205">
        <v>42.536811320754715</v>
      </c>
      <c r="L46" s="205">
        <v>35.574018867924522</v>
      </c>
      <c r="M46" s="205">
        <v>31.03041509433962</v>
      </c>
      <c r="N46" s="205">
        <v>31.355952830188677</v>
      </c>
      <c r="O46" s="205">
        <v>16.333707547169812</v>
      </c>
      <c r="P46" s="205">
        <v>14.297971698113207</v>
      </c>
      <c r="Q46" s="174">
        <v>0.45369811320754716</v>
      </c>
      <c r="R46" s="174">
        <v>0.47860377358490569</v>
      </c>
      <c r="S46" s="174">
        <v>0.38885584464161987</v>
      </c>
      <c r="T46" s="174">
        <v>0</v>
      </c>
      <c r="U46" s="174">
        <v>0</v>
      </c>
      <c r="V46" s="174">
        <v>0</v>
      </c>
      <c r="W46" s="174">
        <v>0</v>
      </c>
      <c r="X46" s="174">
        <v>0</v>
      </c>
      <c r="Y46" s="174">
        <v>0</v>
      </c>
      <c r="Z46" s="174">
        <v>0</v>
      </c>
      <c r="AA46" s="174">
        <v>0</v>
      </c>
      <c r="AB46" s="174">
        <v>0</v>
      </c>
      <c r="AC46" s="174">
        <v>0</v>
      </c>
      <c r="AD46" s="174">
        <v>0</v>
      </c>
      <c r="AE46" s="174">
        <v>0</v>
      </c>
      <c r="AF46" s="174">
        <v>0</v>
      </c>
      <c r="AG46" s="174">
        <v>0</v>
      </c>
      <c r="AH46" s="174">
        <v>0</v>
      </c>
      <c r="AI46" s="174">
        <v>0</v>
      </c>
      <c r="AJ46" s="174">
        <v>0</v>
      </c>
      <c r="AK46" s="174">
        <v>0</v>
      </c>
    </row>
    <row r="47" spans="1:37" s="175" customFormat="1" ht="12.5" x14ac:dyDescent="0.25">
      <c r="A47" s="173" t="s">
        <v>101</v>
      </c>
      <c r="B47" s="173" t="s">
        <v>251</v>
      </c>
      <c r="C47" s="173"/>
      <c r="D47" s="204" t="s">
        <v>248</v>
      </c>
      <c r="E47" s="174">
        <v>7.206776231182964</v>
      </c>
      <c r="F47" s="174">
        <v>7.0630660553190694</v>
      </c>
      <c r="G47" s="174">
        <v>7.2171050495464266</v>
      </c>
      <c r="H47" s="174">
        <v>7.4672272358362264</v>
      </c>
      <c r="I47" s="174">
        <v>7.3882890411998261</v>
      </c>
      <c r="J47" s="174">
        <v>7.9070124583546262</v>
      </c>
      <c r="K47" s="174">
        <v>7.8675185566546268</v>
      </c>
      <c r="L47" s="174">
        <v>7.7572810040485241</v>
      </c>
      <c r="M47" s="174">
        <v>7.9086236420014266</v>
      </c>
      <c r="N47" s="174">
        <v>7.4550869371589918</v>
      </c>
      <c r="O47" s="174">
        <v>7.8289463610098959</v>
      </c>
      <c r="P47" s="174">
        <v>6.9471832752721312</v>
      </c>
      <c r="Q47" s="174">
        <v>7.2052673188388239</v>
      </c>
      <c r="R47" s="174">
        <v>6.8720142362793659</v>
      </c>
      <c r="S47" s="174">
        <v>7.6655485229506084</v>
      </c>
      <c r="T47" s="174">
        <v>7.4341606568941927</v>
      </c>
      <c r="U47" s="174">
        <v>8.2054992244116232</v>
      </c>
      <c r="V47" s="174">
        <v>7.6927916236605736</v>
      </c>
      <c r="W47" s="174">
        <v>6.9575861340347682</v>
      </c>
      <c r="X47" s="174">
        <v>6.3444860859514307</v>
      </c>
      <c r="Y47" s="174">
        <v>5.7617376492531918</v>
      </c>
      <c r="Z47" s="174">
        <v>5.9905454330481334</v>
      </c>
      <c r="AA47" s="174">
        <v>5.8637791461106019</v>
      </c>
      <c r="AB47" s="174">
        <v>5.8301507569469955</v>
      </c>
      <c r="AC47" s="174">
        <v>5.8983020301931415</v>
      </c>
      <c r="AD47" s="174">
        <v>6.2546366057623839</v>
      </c>
      <c r="AE47" s="174">
        <v>6.3388103976778325</v>
      </c>
      <c r="AF47" s="174">
        <v>6.1790340842575979</v>
      </c>
      <c r="AG47" s="174">
        <v>6.8088915858765553</v>
      </c>
      <c r="AH47" s="174">
        <v>6.1767924772824632</v>
      </c>
      <c r="AI47" s="174">
        <v>6.4714213841691013</v>
      </c>
      <c r="AJ47" s="174">
        <v>6.3907808728112787</v>
      </c>
      <c r="AK47" s="174">
        <v>6.492842348146989</v>
      </c>
    </row>
    <row r="48" spans="1:37" s="175" customFormat="1" ht="12.5" x14ac:dyDescent="0.25">
      <c r="A48" s="173" t="s">
        <v>102</v>
      </c>
      <c r="B48" s="173" t="s">
        <v>252</v>
      </c>
      <c r="C48" s="173"/>
      <c r="D48" s="204" t="s">
        <v>248</v>
      </c>
      <c r="E48" s="174">
        <v>6.6053975182669991</v>
      </c>
      <c r="F48" s="174">
        <v>6.265178381396999</v>
      </c>
      <c r="G48" s="174">
        <v>5.7839066949539992</v>
      </c>
      <c r="H48" s="174">
        <v>5.7039417306749991</v>
      </c>
      <c r="I48" s="174">
        <v>5.319691795472</v>
      </c>
      <c r="J48" s="174">
        <v>5.3247947336829995</v>
      </c>
      <c r="K48" s="174">
        <v>5.7058375092599993</v>
      </c>
      <c r="L48" s="174">
        <v>5.7276732867549995</v>
      </c>
      <c r="M48" s="174">
        <v>5.8608430059709997</v>
      </c>
      <c r="N48" s="174">
        <v>6.015735017331</v>
      </c>
      <c r="O48" s="174">
        <v>5.7997762155690005</v>
      </c>
      <c r="P48" s="174">
        <v>5.5831415448829995</v>
      </c>
      <c r="Q48" s="174">
        <v>5.2976272254139998</v>
      </c>
      <c r="R48" s="174">
        <v>5.2618930265659998</v>
      </c>
      <c r="S48" s="174">
        <v>5.0310061770269989</v>
      </c>
      <c r="T48" s="174">
        <v>6.1249503699850001</v>
      </c>
      <c r="U48" s="174">
        <v>6.4598948223980006</v>
      </c>
      <c r="V48" s="174">
        <v>7.174998352177</v>
      </c>
      <c r="W48" s="174">
        <v>6.8070451857169987</v>
      </c>
      <c r="X48" s="174">
        <v>6.3887432787699989</v>
      </c>
      <c r="Y48" s="174">
        <v>8.322169499888</v>
      </c>
      <c r="Z48" s="174">
        <v>6.7547153163149991</v>
      </c>
      <c r="AA48" s="174">
        <v>9.0477678291189996</v>
      </c>
      <c r="AB48" s="174">
        <v>6.4409283908556665</v>
      </c>
      <c r="AC48" s="174">
        <v>5.354709064453</v>
      </c>
      <c r="AD48" s="174">
        <v>4.5731591168524997</v>
      </c>
      <c r="AE48" s="174">
        <v>3.7719307414459999</v>
      </c>
      <c r="AF48" s="174">
        <v>5.0215601703349995</v>
      </c>
      <c r="AG48" s="174">
        <v>6.7073056823840007</v>
      </c>
      <c r="AH48" s="174">
        <v>4.8898993327230009</v>
      </c>
      <c r="AI48" s="174">
        <v>5.8209243781</v>
      </c>
      <c r="AJ48" s="174">
        <v>5.0095777391020002</v>
      </c>
      <c r="AK48" s="174">
        <v>4.1827243816669988</v>
      </c>
    </row>
    <row r="49" spans="1:37" s="22" customFormat="1" ht="15" x14ac:dyDescent="0.35">
      <c r="A49" s="118" t="s">
        <v>16</v>
      </c>
      <c r="B49" s="119" t="s">
        <v>141</v>
      </c>
      <c r="C49" s="119"/>
      <c r="D49" s="334" t="s">
        <v>247</v>
      </c>
      <c r="E49" s="20">
        <v>902.66365343553127</v>
      </c>
      <c r="F49" s="20">
        <v>790.99314913238516</v>
      </c>
      <c r="G49" s="20">
        <v>585.0057068137628</v>
      </c>
      <c r="H49" s="20">
        <v>551.64282042422781</v>
      </c>
      <c r="I49" s="20">
        <v>520.88613639556513</v>
      </c>
      <c r="J49" s="20">
        <v>553.02534021239398</v>
      </c>
      <c r="K49" s="20">
        <v>530.1141052060625</v>
      </c>
      <c r="L49" s="20">
        <v>649.01203276175829</v>
      </c>
      <c r="M49" s="20">
        <v>785.20754907522462</v>
      </c>
      <c r="N49" s="20">
        <v>938.97683091863007</v>
      </c>
      <c r="O49" s="20">
        <v>991.77428104654973</v>
      </c>
      <c r="P49" s="20">
        <v>990.97793583820919</v>
      </c>
      <c r="Q49" s="20">
        <v>978.94240560758692</v>
      </c>
      <c r="R49" s="20">
        <v>966.73744061992818</v>
      </c>
      <c r="S49" s="20">
        <v>974.79326864842449</v>
      </c>
      <c r="T49" s="20">
        <v>950.49305149651104</v>
      </c>
      <c r="U49" s="20">
        <v>1394.3936974134149</v>
      </c>
      <c r="V49" s="20">
        <v>1538.4749981004913</v>
      </c>
      <c r="W49" s="20">
        <v>2049.9205183694821</v>
      </c>
      <c r="X49" s="20">
        <v>1866.9949329958663</v>
      </c>
      <c r="Y49" s="20">
        <v>1895.6047290242457</v>
      </c>
      <c r="Z49" s="20">
        <v>1825.9485266211648</v>
      </c>
      <c r="AA49" s="20">
        <v>1894.1079635972437</v>
      </c>
      <c r="AB49" s="20">
        <v>1942.4760463601924</v>
      </c>
      <c r="AC49" s="20">
        <v>1917.1142485098387</v>
      </c>
      <c r="AD49" s="20">
        <v>1965.7393459518466</v>
      </c>
      <c r="AE49" s="20">
        <v>1947.7582882023958</v>
      </c>
      <c r="AF49" s="20">
        <v>1994.093587231655</v>
      </c>
      <c r="AG49" s="20">
        <v>2035.2279434517427</v>
      </c>
      <c r="AH49" s="20">
        <v>2002.0725161428127</v>
      </c>
      <c r="AI49" s="20">
        <v>1977.2693388393482</v>
      </c>
      <c r="AJ49" s="20">
        <v>2011.9213714823172</v>
      </c>
      <c r="AK49" s="20">
        <v>2016.7960708397557</v>
      </c>
    </row>
    <row r="50" spans="1:37" s="308" customFormat="1" ht="99.65" customHeight="1" x14ac:dyDescent="0.35">
      <c r="A50" s="525" t="s">
        <v>265</v>
      </c>
      <c r="B50" s="306"/>
      <c r="C50" s="306"/>
      <c r="D50" s="307"/>
      <c r="E50" s="482">
        <v>1990</v>
      </c>
      <c r="F50" s="483">
        <v>1991</v>
      </c>
      <c r="G50" s="483">
        <v>1992</v>
      </c>
      <c r="H50" s="483">
        <v>1993</v>
      </c>
      <c r="I50" s="483">
        <v>1994</v>
      </c>
      <c r="J50" s="483">
        <v>1995</v>
      </c>
      <c r="K50" s="483">
        <v>1996</v>
      </c>
      <c r="L50" s="483">
        <v>1997</v>
      </c>
      <c r="M50" s="483">
        <v>1998</v>
      </c>
      <c r="N50" s="483">
        <v>1999</v>
      </c>
      <c r="O50" s="483">
        <v>2000</v>
      </c>
      <c r="P50" s="483">
        <v>2001</v>
      </c>
      <c r="Q50" s="483">
        <v>2002</v>
      </c>
      <c r="R50" s="483">
        <v>2003</v>
      </c>
      <c r="S50" s="483">
        <v>2004</v>
      </c>
      <c r="T50" s="483">
        <v>2005</v>
      </c>
      <c r="U50" s="483">
        <v>2006</v>
      </c>
      <c r="V50" s="483">
        <v>2007</v>
      </c>
      <c r="W50" s="483">
        <v>2008</v>
      </c>
      <c r="X50" s="483">
        <v>2009</v>
      </c>
      <c r="Y50" s="483">
        <v>2010</v>
      </c>
      <c r="Z50" s="483">
        <v>2011</v>
      </c>
      <c r="AA50" s="483">
        <v>2012</v>
      </c>
      <c r="AB50" s="483">
        <v>2013</v>
      </c>
      <c r="AC50" s="483">
        <v>2014</v>
      </c>
      <c r="AD50" s="483">
        <v>2015</v>
      </c>
      <c r="AE50" s="483">
        <v>2016</v>
      </c>
      <c r="AF50" s="483">
        <v>2017</v>
      </c>
      <c r="AG50" s="483">
        <v>2018</v>
      </c>
      <c r="AH50" s="483">
        <v>2019</v>
      </c>
      <c r="AI50" s="483">
        <v>2020</v>
      </c>
      <c r="AJ50" s="483">
        <v>2021</v>
      </c>
      <c r="AK50" s="483">
        <v>2022</v>
      </c>
    </row>
    <row r="51" spans="1:37" s="21" customFormat="1" ht="15" x14ac:dyDescent="0.35">
      <c r="A51" s="117" t="s">
        <v>21</v>
      </c>
      <c r="B51" s="117" t="s">
        <v>198</v>
      </c>
      <c r="C51" s="117"/>
      <c r="D51" s="181" t="s">
        <v>246</v>
      </c>
      <c r="E51" s="19">
        <v>391.10421769976415</v>
      </c>
      <c r="F51" s="19">
        <v>379.74345312020779</v>
      </c>
      <c r="G51" s="19">
        <v>372.83184943394423</v>
      </c>
      <c r="H51" s="19">
        <v>370.64603554145742</v>
      </c>
      <c r="I51" s="19">
        <v>371.35340775947316</v>
      </c>
      <c r="J51" s="19">
        <v>356.53906830796939</v>
      </c>
      <c r="K51" s="19">
        <v>360.79356739710499</v>
      </c>
      <c r="L51" s="19">
        <v>356.55831746060034</v>
      </c>
      <c r="M51" s="19">
        <v>363.82887056956025</v>
      </c>
      <c r="N51" s="19">
        <v>358.7828883878567</v>
      </c>
      <c r="O51" s="19">
        <v>345.10490707420837</v>
      </c>
      <c r="P51" s="19">
        <v>345.40663528150668</v>
      </c>
      <c r="Q51" s="19">
        <v>337.58770630681204</v>
      </c>
      <c r="R51" s="19">
        <v>332.63799930142534</v>
      </c>
      <c r="S51" s="19">
        <v>326.68747687991709</v>
      </c>
      <c r="T51" s="19">
        <v>329.04486225640539</v>
      </c>
      <c r="U51" s="19">
        <v>336.38070862999018</v>
      </c>
      <c r="V51" s="19">
        <v>342.38466466372358</v>
      </c>
      <c r="W51" s="19">
        <v>346.71145371589557</v>
      </c>
      <c r="X51" s="19">
        <v>352.49140385827144</v>
      </c>
      <c r="Y51" s="19">
        <v>352.08843561105869</v>
      </c>
      <c r="Z51" s="19">
        <v>350.60155495865888</v>
      </c>
      <c r="AA51" s="19">
        <v>343.07774117958581</v>
      </c>
      <c r="AB51" s="19">
        <v>335.52386428861291</v>
      </c>
      <c r="AC51" s="19">
        <v>354.5266835441796</v>
      </c>
      <c r="AD51" s="19">
        <v>357.60773872953808</v>
      </c>
      <c r="AE51" s="19">
        <v>359.95309435965697</v>
      </c>
      <c r="AF51" s="19">
        <v>352.295690372568</v>
      </c>
      <c r="AG51" s="19">
        <v>341.15509966226671</v>
      </c>
      <c r="AH51" s="19">
        <v>330.81726304438155</v>
      </c>
      <c r="AI51" s="19">
        <v>325.54067979019385</v>
      </c>
      <c r="AJ51" s="19">
        <v>324.05640408300906</v>
      </c>
      <c r="AK51" s="19">
        <v>316.86715115342128</v>
      </c>
    </row>
    <row r="52" spans="1:37" s="21" customFormat="1" ht="15" x14ac:dyDescent="0.35">
      <c r="A52" s="117" t="s">
        <v>22</v>
      </c>
      <c r="B52" s="117" t="s">
        <v>199</v>
      </c>
      <c r="C52" s="117"/>
      <c r="D52" s="181" t="s">
        <v>246</v>
      </c>
      <c r="E52" s="19">
        <v>106.82331497093315</v>
      </c>
      <c r="F52" s="19">
        <v>102.09679586711565</v>
      </c>
      <c r="G52" s="19">
        <v>93.576072371264047</v>
      </c>
      <c r="H52" s="19">
        <v>92.90011886634403</v>
      </c>
      <c r="I52" s="19">
        <v>91.006405467579157</v>
      </c>
      <c r="J52" s="19">
        <v>88.658933094667248</v>
      </c>
      <c r="K52" s="19">
        <v>89.19593703197144</v>
      </c>
      <c r="L52" s="19">
        <v>87.040558126365354</v>
      </c>
      <c r="M52" s="19">
        <v>89.426172946805053</v>
      </c>
      <c r="N52" s="19">
        <v>86.829809390054564</v>
      </c>
      <c r="O52" s="19">
        <v>87.132513901378061</v>
      </c>
      <c r="P52" s="19">
        <v>84.367964545967794</v>
      </c>
      <c r="Q52" s="19">
        <v>82.793761108717078</v>
      </c>
      <c r="R52" s="19">
        <v>81.056948215604649</v>
      </c>
      <c r="S52" s="19">
        <v>79.179008134867388</v>
      </c>
      <c r="T52" s="19">
        <v>80.15338202097162</v>
      </c>
      <c r="U52" s="19">
        <v>83.750370505736399</v>
      </c>
      <c r="V52" s="19">
        <v>85.778428491486977</v>
      </c>
      <c r="W52" s="19">
        <v>86.451420748884971</v>
      </c>
      <c r="X52" s="19">
        <v>87.712861513755342</v>
      </c>
      <c r="Y52" s="19">
        <v>83.00263069027892</v>
      </c>
      <c r="Z52" s="19">
        <v>84.309343634031023</v>
      </c>
      <c r="AA52" s="19">
        <v>79.739552904968548</v>
      </c>
      <c r="AB52" s="19">
        <v>76.098300756488982</v>
      </c>
      <c r="AC52" s="19">
        <v>82.185350512578623</v>
      </c>
      <c r="AD52" s="19">
        <v>82.846764119840344</v>
      </c>
      <c r="AE52" s="19">
        <v>83.550904869861654</v>
      </c>
      <c r="AF52" s="19">
        <v>81.71525565497528</v>
      </c>
      <c r="AG52" s="19">
        <v>79.199757770351567</v>
      </c>
      <c r="AH52" s="19">
        <v>77.350933127879131</v>
      </c>
      <c r="AI52" s="19">
        <v>75.346114423584055</v>
      </c>
      <c r="AJ52" s="19">
        <v>75.474656664357852</v>
      </c>
      <c r="AK52" s="19">
        <v>74.205677741449563</v>
      </c>
    </row>
    <row r="53" spans="1:37" s="21" customFormat="1" ht="15" x14ac:dyDescent="0.35">
      <c r="A53" s="117" t="s">
        <v>23</v>
      </c>
      <c r="B53" s="117" t="s">
        <v>200</v>
      </c>
      <c r="C53" s="117"/>
      <c r="D53" s="181" t="s">
        <v>246</v>
      </c>
      <c r="E53" s="19">
        <v>196.25521588422291</v>
      </c>
      <c r="F53" s="19">
        <v>193.32752826910817</v>
      </c>
      <c r="G53" s="19">
        <v>187.16731402544852</v>
      </c>
      <c r="H53" s="19">
        <v>191.05171919673012</v>
      </c>
      <c r="I53" s="19">
        <v>195.55914311872348</v>
      </c>
      <c r="J53" s="19">
        <v>190.34466296832059</v>
      </c>
      <c r="K53" s="19">
        <v>198.16460403878682</v>
      </c>
      <c r="L53" s="19">
        <v>195.36129694226338</v>
      </c>
      <c r="M53" s="19">
        <v>199.19879951743476</v>
      </c>
      <c r="N53" s="19">
        <v>203.65693473055188</v>
      </c>
      <c r="O53" s="19">
        <v>202.26471633913533</v>
      </c>
      <c r="P53" s="19">
        <v>201.26660951153309</v>
      </c>
      <c r="Q53" s="19">
        <v>194.37675024825444</v>
      </c>
      <c r="R53" s="19">
        <v>191.04251439440651</v>
      </c>
      <c r="S53" s="19">
        <v>190.73890088897645</v>
      </c>
      <c r="T53" s="19">
        <v>190.1131603540363</v>
      </c>
      <c r="U53" s="19">
        <v>205.32145800263908</v>
      </c>
      <c r="V53" s="19">
        <v>214.45759142105851</v>
      </c>
      <c r="W53" s="19">
        <v>222.96340599667093</v>
      </c>
      <c r="X53" s="19">
        <v>207.56560347211126</v>
      </c>
      <c r="Y53" s="19">
        <v>201.21930027361174</v>
      </c>
      <c r="Z53" s="19">
        <v>199.46507728846004</v>
      </c>
      <c r="AA53" s="19">
        <v>206.61745127611897</v>
      </c>
      <c r="AB53" s="19">
        <v>202.37310745079611</v>
      </c>
      <c r="AC53" s="19">
        <v>221.33104868286091</v>
      </c>
      <c r="AD53" s="19">
        <v>207.10953077432373</v>
      </c>
      <c r="AE53" s="19">
        <v>203.72800980878907</v>
      </c>
      <c r="AF53" s="19">
        <v>213.37387531884582</v>
      </c>
      <c r="AG53" s="19">
        <v>204.14008141512156</v>
      </c>
      <c r="AH53" s="19">
        <v>195.06044520009425</v>
      </c>
      <c r="AI53" s="19">
        <v>199.76393594468485</v>
      </c>
      <c r="AJ53" s="19">
        <v>204.01800973660545</v>
      </c>
      <c r="AK53" s="19">
        <v>198.65523184386424</v>
      </c>
    </row>
    <row r="54" spans="1:37" s="21" customFormat="1" ht="16" x14ac:dyDescent="0.35">
      <c r="A54" s="117" t="s">
        <v>80</v>
      </c>
      <c r="B54" s="117" t="s">
        <v>201</v>
      </c>
      <c r="C54" s="117"/>
      <c r="D54" s="181" t="s">
        <v>246</v>
      </c>
      <c r="E54" s="184">
        <f>SUM(E55:E57)</f>
        <v>2.3099999999999999E-2</v>
      </c>
      <c r="F54" s="185">
        <f t="shared" ref="F54:AK54" si="11">SUM(F55:F57)</f>
        <v>9.2492400000000006E-3</v>
      </c>
      <c r="G54" s="184">
        <f t="shared" si="11"/>
        <v>3.2451320000000006E-2</v>
      </c>
      <c r="H54" s="184">
        <f t="shared" si="11"/>
        <v>2.2004839999999998E-2</v>
      </c>
      <c r="I54" s="185">
        <f t="shared" si="11"/>
        <v>8.7999999999999988E-3</v>
      </c>
      <c r="J54" s="123">
        <f t="shared" si="11"/>
        <v>2.4369458069135801</v>
      </c>
      <c r="K54" s="123">
        <f t="shared" si="11"/>
        <v>2.6508298965432116</v>
      </c>
      <c r="L54" s="123">
        <f t="shared" si="11"/>
        <v>2.5593616019753092</v>
      </c>
      <c r="M54" s="123">
        <f t="shared" si="11"/>
        <v>2.5464230488888897</v>
      </c>
      <c r="N54" s="123">
        <f t="shared" si="11"/>
        <v>2.7616834585185188</v>
      </c>
      <c r="O54" s="123">
        <f t="shared" si="11"/>
        <v>2.7621307511111111</v>
      </c>
      <c r="P54" s="123">
        <f t="shared" si="11"/>
        <v>2.6959684128395072</v>
      </c>
      <c r="Q54" s="123">
        <f t="shared" si="11"/>
        <v>2.4154087303703711</v>
      </c>
      <c r="R54" s="123">
        <f t="shared" si="11"/>
        <v>4.6716002340740737</v>
      </c>
      <c r="S54" s="123">
        <f t="shared" si="11"/>
        <v>4.779621988641976</v>
      </c>
      <c r="T54" s="123">
        <f t="shared" si="11"/>
        <v>4.5326526558024689</v>
      </c>
      <c r="U54" s="123">
        <f t="shared" si="11"/>
        <v>4.4245318740740744</v>
      </c>
      <c r="V54" s="123">
        <f t="shared" si="11"/>
        <v>4.0608959424240698</v>
      </c>
      <c r="W54" s="123">
        <f t="shared" si="11"/>
        <v>7.018974987308642</v>
      </c>
      <c r="X54" s="123">
        <f t="shared" si="11"/>
        <v>5.7231211653054324</v>
      </c>
      <c r="Y54" s="123">
        <f t="shared" si="11"/>
        <v>3.3200173570168667</v>
      </c>
      <c r="Z54" s="123">
        <f t="shared" si="11"/>
        <v>3.3116244576399865</v>
      </c>
      <c r="AA54" s="123">
        <f t="shared" si="11"/>
        <v>3.1318885840689332</v>
      </c>
      <c r="AB54" s="123">
        <f t="shared" si="11"/>
        <v>2.9455943074066662</v>
      </c>
      <c r="AC54" s="123">
        <f t="shared" si="11"/>
        <v>3.0499577376106668</v>
      </c>
      <c r="AD54" s="123">
        <f>SUM(AD55:AD57)</f>
        <v>2.7669514469197329</v>
      </c>
      <c r="AE54" s="123">
        <f t="shared" si="11"/>
        <v>3.0115101924878669</v>
      </c>
      <c r="AF54" s="123">
        <f t="shared" si="11"/>
        <v>3.6940224201653669</v>
      </c>
      <c r="AG54" s="123">
        <f t="shared" si="11"/>
        <v>3.8024159394697667</v>
      </c>
      <c r="AH54" s="123">
        <f t="shared" si="11"/>
        <v>7.6769784301432935</v>
      </c>
      <c r="AI54" s="123">
        <f t="shared" si="11"/>
        <v>8.8329159904071606</v>
      </c>
      <c r="AJ54" s="123">
        <f t="shared" si="11"/>
        <v>9.197463807637325</v>
      </c>
      <c r="AK54" s="123">
        <f t="shared" si="11"/>
        <v>6.535753746866666</v>
      </c>
    </row>
    <row r="55" spans="1:37" s="156" customFormat="1" ht="12.5" x14ac:dyDescent="0.25">
      <c r="A55" s="173" t="s">
        <v>98</v>
      </c>
      <c r="B55" s="173" t="s">
        <v>253</v>
      </c>
      <c r="C55" s="173"/>
      <c r="D55" s="204" t="s">
        <v>248</v>
      </c>
      <c r="E55" s="155">
        <v>2.3099999999999999E-2</v>
      </c>
      <c r="F55" s="155">
        <v>9.2492400000000006E-3</v>
      </c>
      <c r="G55" s="155">
        <v>3.2451320000000006E-2</v>
      </c>
      <c r="H55" s="155">
        <v>2.2004839999999998E-2</v>
      </c>
      <c r="I55" s="155">
        <v>8.7999999999999988E-3</v>
      </c>
      <c r="J55" s="155">
        <v>3.0799999999999997E-6</v>
      </c>
      <c r="K55" s="155">
        <v>1.7356020000000714E-2</v>
      </c>
      <c r="L55" s="155">
        <v>3.4708959999999997E-2</v>
      </c>
      <c r="M55" s="155">
        <v>6.1599999999999995E-6</v>
      </c>
      <c r="N55" s="155">
        <v>1.1063800000000992E-3</v>
      </c>
      <c r="O55" s="155">
        <v>2.2065999999999995E-3</v>
      </c>
      <c r="P55" s="155">
        <v>1.11936E-3</v>
      </c>
      <c r="Q55" s="155">
        <v>2.8419599999999993E-3</v>
      </c>
      <c r="R55" s="155">
        <v>2.4203065333333327</v>
      </c>
      <c r="S55" s="155">
        <v>2.6251791866666663</v>
      </c>
      <c r="T55" s="155">
        <v>2.4051975199999998</v>
      </c>
      <c r="U55" s="155">
        <v>1.73838852</v>
      </c>
      <c r="V55" s="155">
        <v>1.0369714762512294</v>
      </c>
      <c r="W55" s="155">
        <v>3.6735925942222227</v>
      </c>
      <c r="X55" s="155">
        <v>3.0739770309844445</v>
      </c>
      <c r="Y55" s="155">
        <v>1.8583262646666663</v>
      </c>
      <c r="Z55" s="155">
        <v>1.9271194561666665</v>
      </c>
      <c r="AA55" s="155">
        <v>1.8101158533333332</v>
      </c>
      <c r="AB55" s="155">
        <v>1.8535235399999999</v>
      </c>
      <c r="AC55" s="155">
        <v>1.5813416666666666</v>
      </c>
      <c r="AD55" s="155">
        <v>1.3439063733333332</v>
      </c>
      <c r="AE55" s="155">
        <v>1.2229415733333333</v>
      </c>
      <c r="AF55" s="155">
        <v>1.5365889733333331</v>
      </c>
      <c r="AG55" s="155">
        <v>1.7195537333333333</v>
      </c>
      <c r="AH55" s="155">
        <v>2.1348134133333327</v>
      </c>
      <c r="AI55" s="155">
        <v>5.2920958933333324</v>
      </c>
      <c r="AJ55" s="155">
        <v>5.7898888666666668</v>
      </c>
      <c r="AK55" s="155">
        <v>3.8126197999999993</v>
      </c>
    </row>
    <row r="56" spans="1:37" s="156" customFormat="1" ht="12.5" x14ac:dyDescent="0.25">
      <c r="A56" s="173" t="s">
        <v>97</v>
      </c>
      <c r="B56" s="173" t="s">
        <v>254</v>
      </c>
      <c r="C56" s="173"/>
      <c r="D56" s="204" t="s">
        <v>248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55">
        <v>0</v>
      </c>
      <c r="S56" s="155">
        <v>0</v>
      </c>
      <c r="T56" s="155">
        <v>0</v>
      </c>
      <c r="U56" s="155">
        <v>0</v>
      </c>
      <c r="V56" s="155">
        <v>0</v>
      </c>
      <c r="W56" s="155">
        <v>0</v>
      </c>
      <c r="X56" s="155">
        <v>0</v>
      </c>
      <c r="Y56" s="155">
        <v>0</v>
      </c>
      <c r="Z56" s="155">
        <v>0</v>
      </c>
      <c r="AA56" s="155">
        <v>0</v>
      </c>
      <c r="AB56" s="155">
        <v>0</v>
      </c>
      <c r="AC56" s="155">
        <v>6.6000000000000008E-3</v>
      </c>
      <c r="AD56" s="155">
        <v>6.6000000000000008E-3</v>
      </c>
      <c r="AE56" s="155">
        <v>0.24493333333333331</v>
      </c>
      <c r="AF56" s="155">
        <v>0.54002666666666665</v>
      </c>
      <c r="AG56" s="155">
        <v>0.72042666666666677</v>
      </c>
      <c r="AH56" s="155">
        <v>3.1885993333333338</v>
      </c>
      <c r="AI56" s="155">
        <v>1.6677649999999999</v>
      </c>
      <c r="AJ56" s="155">
        <v>1.4764933333333337</v>
      </c>
      <c r="AK56" s="155">
        <v>1.5558399999999999</v>
      </c>
    </row>
    <row r="57" spans="1:37" s="156" customFormat="1" ht="12.5" x14ac:dyDescent="0.25">
      <c r="A57" s="173" t="s">
        <v>103</v>
      </c>
      <c r="B57" s="173" t="s">
        <v>255</v>
      </c>
      <c r="C57" s="173"/>
      <c r="D57" s="204" t="s">
        <v>248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2.4369427269135802</v>
      </c>
      <c r="K57" s="155">
        <v>2.6334738765432109</v>
      </c>
      <c r="L57" s="155">
        <v>2.524652641975309</v>
      </c>
      <c r="M57" s="155">
        <v>2.5464168888888898</v>
      </c>
      <c r="N57" s="155">
        <v>2.7605770785185189</v>
      </c>
      <c r="O57" s="155">
        <v>2.759924151111111</v>
      </c>
      <c r="P57" s="155">
        <v>2.694849052839507</v>
      </c>
      <c r="Q57" s="155">
        <v>2.412566770370371</v>
      </c>
      <c r="R57" s="155">
        <v>2.2512937007407414</v>
      </c>
      <c r="S57" s="155">
        <v>2.1544428019753092</v>
      </c>
      <c r="T57" s="155">
        <v>2.1274551358024691</v>
      </c>
      <c r="U57" s="155">
        <v>2.6861433540740745</v>
      </c>
      <c r="V57" s="155">
        <v>3.0239244661728399</v>
      </c>
      <c r="W57" s="155">
        <v>3.3453823930864197</v>
      </c>
      <c r="X57" s="155">
        <v>2.6491441343209883</v>
      </c>
      <c r="Y57" s="155">
        <v>1.4616910923502002</v>
      </c>
      <c r="Z57" s="155">
        <v>1.38450500147332</v>
      </c>
      <c r="AA57" s="155">
        <v>1.3217727307356</v>
      </c>
      <c r="AB57" s="155">
        <v>1.0920707674066665</v>
      </c>
      <c r="AC57" s="155">
        <v>1.462016070944</v>
      </c>
      <c r="AD57" s="155">
        <v>1.4164450735864</v>
      </c>
      <c r="AE57" s="155">
        <v>1.5436352858212004</v>
      </c>
      <c r="AF57" s="155">
        <v>1.6174067801653669</v>
      </c>
      <c r="AG57" s="155">
        <v>1.3624355394697667</v>
      </c>
      <c r="AH57" s="155">
        <v>2.353565683476627</v>
      </c>
      <c r="AI57" s="155">
        <v>1.8730550970738278</v>
      </c>
      <c r="AJ57" s="155">
        <v>1.9310816076373249</v>
      </c>
      <c r="AK57" s="155">
        <v>1.1672939468666668</v>
      </c>
    </row>
    <row r="58" spans="1:37" s="22" customFormat="1" ht="15" x14ac:dyDescent="0.35">
      <c r="A58" s="118" t="s">
        <v>16</v>
      </c>
      <c r="B58" s="119" t="s">
        <v>141</v>
      </c>
      <c r="C58" s="119"/>
      <c r="D58" s="334" t="s">
        <v>247</v>
      </c>
      <c r="E58" s="20">
        <v>694.20584855492018</v>
      </c>
      <c r="F58" s="20">
        <v>675.17702649643161</v>
      </c>
      <c r="G58" s="20">
        <v>653.60768715065672</v>
      </c>
      <c r="H58" s="20">
        <v>654.61987844453154</v>
      </c>
      <c r="I58" s="20">
        <v>657.92775634577572</v>
      </c>
      <c r="J58" s="20">
        <v>637.97961017787088</v>
      </c>
      <c r="K58" s="20">
        <v>650.80493836440644</v>
      </c>
      <c r="L58" s="20">
        <v>641.51953413120441</v>
      </c>
      <c r="M58" s="20">
        <v>655.00026608268888</v>
      </c>
      <c r="N58" s="20">
        <v>652.03131596698165</v>
      </c>
      <c r="O58" s="20">
        <v>637.26426806583288</v>
      </c>
      <c r="P58" s="20">
        <v>633.73717775184696</v>
      </c>
      <c r="Q58" s="20">
        <v>617.17362639415398</v>
      </c>
      <c r="R58" s="20">
        <v>609.40906214551046</v>
      </c>
      <c r="S58" s="20">
        <v>601.38500789240277</v>
      </c>
      <c r="T58" s="20">
        <v>603.84405728721583</v>
      </c>
      <c r="U58" s="20">
        <v>629.87706901243962</v>
      </c>
      <c r="V58" s="20">
        <v>646.68158051869307</v>
      </c>
      <c r="W58" s="20">
        <v>663.14525544876005</v>
      </c>
      <c r="X58" s="20">
        <v>653.49299000944347</v>
      </c>
      <c r="Y58" s="20">
        <v>639.63038393196609</v>
      </c>
      <c r="Z58" s="20">
        <v>637.68760033879005</v>
      </c>
      <c r="AA58" s="20">
        <v>632.56663394474219</v>
      </c>
      <c r="AB58" s="20">
        <v>616.94086680330463</v>
      </c>
      <c r="AC58" s="20">
        <v>661.09304047722981</v>
      </c>
      <c r="AD58" s="20">
        <v>650.33098507062186</v>
      </c>
      <c r="AE58" s="20">
        <v>650.24351923079553</v>
      </c>
      <c r="AF58" s="20">
        <v>651.07884376655443</v>
      </c>
      <c r="AG58" s="20">
        <v>628.29735478720954</v>
      </c>
      <c r="AH58" s="20">
        <v>610.90561980249811</v>
      </c>
      <c r="AI58" s="20">
        <v>609.48364614886987</v>
      </c>
      <c r="AJ58" s="20">
        <v>612.74653429160969</v>
      </c>
      <c r="AK58" s="20">
        <v>596.26381448560176</v>
      </c>
    </row>
    <row r="59" spans="1:37" s="305" customFormat="1" ht="53.25" customHeight="1" x14ac:dyDescent="0.65">
      <c r="A59" s="526" t="s">
        <v>265</v>
      </c>
      <c r="B59" s="390"/>
      <c r="C59" s="390"/>
      <c r="D59" s="301"/>
      <c r="E59" s="302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</row>
    <row r="60" spans="1:37" s="305" customFormat="1" ht="23.5" customHeight="1" x14ac:dyDescent="0.65">
      <c r="A60" s="522" t="s">
        <v>266</v>
      </c>
      <c r="B60" s="390"/>
      <c r="C60" s="390"/>
      <c r="D60" s="301"/>
      <c r="E60" s="302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</row>
    <row r="61" spans="1:37" s="393" customFormat="1" ht="24.65" customHeight="1" x14ac:dyDescent="0.35">
      <c r="A61" s="501"/>
      <c r="B61" s="391"/>
      <c r="C61" s="391"/>
      <c r="D61" s="392"/>
      <c r="E61" s="482">
        <v>1990</v>
      </c>
      <c r="F61" s="483">
        <v>1991</v>
      </c>
      <c r="G61" s="483">
        <v>1992</v>
      </c>
      <c r="H61" s="483">
        <v>1993</v>
      </c>
      <c r="I61" s="483">
        <v>1994</v>
      </c>
      <c r="J61" s="483">
        <v>1995</v>
      </c>
      <c r="K61" s="483">
        <v>1996</v>
      </c>
      <c r="L61" s="483">
        <v>1997</v>
      </c>
      <c r="M61" s="483">
        <v>1998</v>
      </c>
      <c r="N61" s="483">
        <v>1999</v>
      </c>
      <c r="O61" s="483">
        <v>2000</v>
      </c>
      <c r="P61" s="483">
        <v>2001</v>
      </c>
      <c r="Q61" s="483">
        <v>2002</v>
      </c>
      <c r="R61" s="483">
        <v>2003</v>
      </c>
      <c r="S61" s="483">
        <v>2004</v>
      </c>
      <c r="T61" s="483">
        <v>2005</v>
      </c>
      <c r="U61" s="483">
        <v>2006</v>
      </c>
      <c r="V61" s="483">
        <v>2007</v>
      </c>
      <c r="W61" s="483">
        <v>2008</v>
      </c>
      <c r="X61" s="483">
        <v>2009</v>
      </c>
      <c r="Y61" s="483">
        <v>2010</v>
      </c>
      <c r="Z61" s="483">
        <v>2011</v>
      </c>
      <c r="AA61" s="483">
        <v>2012</v>
      </c>
      <c r="AB61" s="483">
        <v>2013</v>
      </c>
      <c r="AC61" s="483">
        <v>2014</v>
      </c>
      <c r="AD61" s="483">
        <v>2015</v>
      </c>
      <c r="AE61" s="483">
        <v>2016</v>
      </c>
      <c r="AF61" s="483">
        <v>2017</v>
      </c>
      <c r="AG61" s="483">
        <v>2018</v>
      </c>
      <c r="AH61" s="483">
        <v>2019</v>
      </c>
      <c r="AI61" s="483">
        <v>2020</v>
      </c>
      <c r="AJ61" s="483">
        <v>2021</v>
      </c>
      <c r="AK61" s="483">
        <v>2022</v>
      </c>
    </row>
    <row r="62" spans="1:37" s="21" customFormat="1" ht="15" x14ac:dyDescent="0.35">
      <c r="A62" s="117" t="s">
        <v>24</v>
      </c>
      <c r="B62" s="117" t="s">
        <v>202</v>
      </c>
      <c r="C62" s="117"/>
      <c r="D62" s="181" t="s">
        <v>246</v>
      </c>
      <c r="E62" s="19">
        <v>150.65157607191759</v>
      </c>
      <c r="F62" s="19">
        <v>144.84539528291188</v>
      </c>
      <c r="G62" s="19">
        <v>136.82404305899325</v>
      </c>
      <c r="H62" s="19">
        <v>139.66966924715848</v>
      </c>
      <c r="I62" s="19">
        <v>142.28380027971761</v>
      </c>
      <c r="J62" s="19">
        <v>138.53169874821921</v>
      </c>
      <c r="K62" s="19">
        <v>145.16706798986195</v>
      </c>
      <c r="L62" s="19">
        <v>141.62197976435166</v>
      </c>
      <c r="M62" s="19">
        <v>143.66822846686705</v>
      </c>
      <c r="N62" s="19">
        <v>148.15331086734156</v>
      </c>
      <c r="O62" s="19">
        <v>145.99819797798327</v>
      </c>
      <c r="P62" s="19">
        <v>144.73029395188487</v>
      </c>
      <c r="Q62" s="19">
        <v>136.67613463321482</v>
      </c>
      <c r="R62" s="19">
        <v>134.49600298694901</v>
      </c>
      <c r="S62" s="19">
        <v>132.12666477594615</v>
      </c>
      <c r="T62" s="19">
        <v>130.21347427448845</v>
      </c>
      <c r="U62" s="19">
        <v>145.18695847349022</v>
      </c>
      <c r="V62" s="19">
        <v>153.63800975912619</v>
      </c>
      <c r="W62" s="19">
        <v>164.65656519593512</v>
      </c>
      <c r="X62" s="19">
        <v>147.63229974037083</v>
      </c>
      <c r="Y62" s="19">
        <v>138.8366423339495</v>
      </c>
      <c r="Z62" s="19">
        <v>137.05421854390431</v>
      </c>
      <c r="AA62" s="19">
        <v>143.68691612389819</v>
      </c>
      <c r="AB62" s="19">
        <v>139.27900495240516</v>
      </c>
      <c r="AC62" s="19">
        <v>158.05580773990403</v>
      </c>
      <c r="AD62" s="19">
        <v>143.40205884288787</v>
      </c>
      <c r="AE62" s="19">
        <v>139.99787175113602</v>
      </c>
      <c r="AF62" s="19">
        <v>150.06882814539395</v>
      </c>
      <c r="AG62" s="19">
        <v>140.77384489567012</v>
      </c>
      <c r="AH62" s="19">
        <v>135.00350753763041</v>
      </c>
      <c r="AI62" s="19">
        <v>140.53865601869478</v>
      </c>
      <c r="AJ62" s="19">
        <v>144.83767737069383</v>
      </c>
      <c r="AK62" s="19">
        <v>136.28053247618902</v>
      </c>
    </row>
    <row r="63" spans="1:37" s="21" customFormat="1" ht="15" x14ac:dyDescent="0.35">
      <c r="A63" s="117" t="s">
        <v>25</v>
      </c>
      <c r="B63" s="117" t="s">
        <v>189</v>
      </c>
      <c r="C63" s="117"/>
      <c r="D63" s="181" t="s">
        <v>246</v>
      </c>
      <c r="E63" s="19">
        <f>SUM(E64:E66)</f>
        <v>192.34187398457098</v>
      </c>
      <c r="F63" s="19">
        <f t="shared" ref="F63:AK63" si="12">SUM(F64:F66)</f>
        <v>195.31765115897969</v>
      </c>
      <c r="G63" s="19">
        <f t="shared" si="12"/>
        <v>197.19559740806235</v>
      </c>
      <c r="H63" s="19">
        <f t="shared" si="12"/>
        <v>192.4563354079325</v>
      </c>
      <c r="I63" s="19">
        <f t="shared" si="12"/>
        <v>188.24152016992971</v>
      </c>
      <c r="J63" s="19">
        <f t="shared" si="12"/>
        <v>188.57483460113258</v>
      </c>
      <c r="K63" s="19">
        <f t="shared" si="12"/>
        <v>190.90444909464222</v>
      </c>
      <c r="L63" s="19">
        <f t="shared" si="12"/>
        <v>181.247552798725</v>
      </c>
      <c r="M63" s="19">
        <f t="shared" si="12"/>
        <v>183.71622293460467</v>
      </c>
      <c r="N63" s="19">
        <f t="shared" si="12"/>
        <v>179.21623115148884</v>
      </c>
      <c r="O63" s="19">
        <f t="shared" si="12"/>
        <v>173.9449837040724</v>
      </c>
      <c r="P63" s="19">
        <f t="shared" si="12"/>
        <v>170.39044901013355</v>
      </c>
      <c r="Q63" s="19">
        <f t="shared" si="12"/>
        <v>164.24614240226947</v>
      </c>
      <c r="R63" s="19">
        <f t="shared" si="12"/>
        <v>160.31778640928718</v>
      </c>
      <c r="S63" s="19">
        <f t="shared" si="12"/>
        <v>156.6538241728075</v>
      </c>
      <c r="T63" s="19">
        <f t="shared" si="12"/>
        <v>158.14725800532102</v>
      </c>
      <c r="U63" s="19">
        <f t="shared" si="12"/>
        <v>165.55317003946203</v>
      </c>
      <c r="V63" s="19">
        <f t="shared" si="12"/>
        <v>171.72017846788845</v>
      </c>
      <c r="W63" s="19">
        <f t="shared" si="12"/>
        <v>174.84871732933399</v>
      </c>
      <c r="X63" s="19">
        <f t="shared" si="12"/>
        <v>177.19526949045934</v>
      </c>
      <c r="Y63" s="19">
        <f t="shared" si="12"/>
        <v>172.57789655256499</v>
      </c>
      <c r="Z63" s="19">
        <f t="shared" si="12"/>
        <v>171.97318731151731</v>
      </c>
      <c r="AA63" s="19">
        <f t="shared" si="12"/>
        <v>164.43664539933278</v>
      </c>
      <c r="AB63" s="19">
        <f t="shared" si="12"/>
        <v>160.43567427365761</v>
      </c>
      <c r="AC63" s="19">
        <f t="shared" si="12"/>
        <v>173.48474360955424</v>
      </c>
      <c r="AD63" s="19">
        <f t="shared" si="12"/>
        <v>183.57759997233285</v>
      </c>
      <c r="AE63" s="19">
        <f t="shared" si="12"/>
        <v>185.17846537887112</v>
      </c>
      <c r="AF63" s="19">
        <f t="shared" si="12"/>
        <v>185.12903520936717</v>
      </c>
      <c r="AG63" s="19">
        <f t="shared" si="12"/>
        <v>185.80655718420169</v>
      </c>
      <c r="AH63" s="19">
        <f t="shared" si="12"/>
        <v>186.32374303836005</v>
      </c>
      <c r="AI63" s="19">
        <f t="shared" si="12"/>
        <v>184.94889458130169</v>
      </c>
      <c r="AJ63" s="19">
        <f t="shared" si="12"/>
        <v>186.31299816765781</v>
      </c>
      <c r="AK63" s="19">
        <f t="shared" si="12"/>
        <v>185.06556443028032</v>
      </c>
    </row>
    <row r="64" spans="1:37" s="175" customFormat="1" ht="12.5" x14ac:dyDescent="0.25">
      <c r="A64" s="173" t="s">
        <v>111</v>
      </c>
      <c r="B64" s="465" t="s">
        <v>241</v>
      </c>
      <c r="C64" s="465"/>
      <c r="D64" s="204" t="s">
        <v>248</v>
      </c>
      <c r="E64" s="205">
        <v>143.2258283835078</v>
      </c>
      <c r="F64" s="205">
        <v>145.75675507996422</v>
      </c>
      <c r="G64" s="205">
        <v>148.14414377819725</v>
      </c>
      <c r="H64" s="205">
        <v>144.67949985788306</v>
      </c>
      <c r="I64" s="205">
        <v>141.52247824989956</v>
      </c>
      <c r="J64" s="205">
        <v>142.00396815720234</v>
      </c>
      <c r="K64" s="205">
        <v>144.176992961981</v>
      </c>
      <c r="L64" s="205">
        <v>136.70222420677487</v>
      </c>
      <c r="M64" s="205">
        <v>138.73815421147305</v>
      </c>
      <c r="N64" s="205">
        <v>135.77352754252297</v>
      </c>
      <c r="O64" s="205">
        <v>131.95883001828068</v>
      </c>
      <c r="P64" s="205">
        <v>129.42720446074404</v>
      </c>
      <c r="Q64" s="205">
        <v>124.93969976640676</v>
      </c>
      <c r="R64" s="205">
        <v>122.22066940948721</v>
      </c>
      <c r="S64" s="205">
        <v>119.46971536361954</v>
      </c>
      <c r="T64" s="205">
        <v>120.81666858136433</v>
      </c>
      <c r="U64" s="205">
        <v>126.53303854353315</v>
      </c>
      <c r="V64" s="205">
        <v>131.12990538943609</v>
      </c>
      <c r="W64" s="205">
        <v>133.62820761735657</v>
      </c>
      <c r="X64" s="205">
        <v>135.36709693374536</v>
      </c>
      <c r="Y64" s="205">
        <v>131.94209320588396</v>
      </c>
      <c r="Z64" s="205">
        <v>131.72077094521973</v>
      </c>
      <c r="AA64" s="205">
        <v>126.29541425408802</v>
      </c>
      <c r="AB64" s="205">
        <v>123.44607366466138</v>
      </c>
      <c r="AC64" s="205">
        <v>133.71027220000482</v>
      </c>
      <c r="AD64" s="205">
        <v>141.76177314379029</v>
      </c>
      <c r="AE64" s="205">
        <v>143.41860795303538</v>
      </c>
      <c r="AF64" s="205">
        <v>143.68625064892302</v>
      </c>
      <c r="AG64" s="205">
        <v>144.6170286723144</v>
      </c>
      <c r="AH64" s="205">
        <v>144.84700249368026</v>
      </c>
      <c r="AI64" s="205">
        <v>144.22954734413841</v>
      </c>
      <c r="AJ64" s="205">
        <v>144.86355352873846</v>
      </c>
      <c r="AK64" s="205">
        <v>143.8903225034145</v>
      </c>
    </row>
    <row r="65" spans="1:37" s="175" customFormat="1" ht="12.5" x14ac:dyDescent="0.25">
      <c r="A65" s="173" t="s">
        <v>112</v>
      </c>
      <c r="B65" s="465" t="s">
        <v>242</v>
      </c>
      <c r="C65" s="465"/>
      <c r="D65" s="204" t="s">
        <v>248</v>
      </c>
      <c r="E65" s="205">
        <v>48.249077420254601</v>
      </c>
      <c r="F65" s="205">
        <v>48.71393832968198</v>
      </c>
      <c r="G65" s="205">
        <v>48.1390566192213</v>
      </c>
      <c r="H65" s="205">
        <v>46.883565844819074</v>
      </c>
      <c r="I65" s="205">
        <v>45.83775575038748</v>
      </c>
      <c r="J65" s="205">
        <v>45.671646377388669</v>
      </c>
      <c r="K65" s="205">
        <v>45.820759866845975</v>
      </c>
      <c r="L65" s="205">
        <v>43.458680510324534</v>
      </c>
      <c r="M65" s="205">
        <v>43.74915667017958</v>
      </c>
      <c r="N65" s="205">
        <v>42.234642566072942</v>
      </c>
      <c r="O65" s="205">
        <v>40.816105658744021</v>
      </c>
      <c r="P65" s="205">
        <v>39.803483892415223</v>
      </c>
      <c r="Q65" s="205">
        <v>38.185824149677799</v>
      </c>
      <c r="R65" s="205">
        <v>36.862794825676673</v>
      </c>
      <c r="S65" s="205">
        <v>35.900896805025525</v>
      </c>
      <c r="T65" s="205">
        <v>36.088682554097304</v>
      </c>
      <c r="U65" s="205">
        <v>37.41155665690539</v>
      </c>
      <c r="V65" s="205">
        <v>38.984329099349388</v>
      </c>
      <c r="W65" s="205">
        <v>39.56670852747947</v>
      </c>
      <c r="X65" s="205">
        <v>40.159786350676299</v>
      </c>
      <c r="Y65" s="205">
        <v>38.947163024337385</v>
      </c>
      <c r="Z65" s="205">
        <v>38.599538384678411</v>
      </c>
      <c r="AA65" s="205">
        <v>36.565294302421734</v>
      </c>
      <c r="AB65" s="205">
        <v>35.448617743860083</v>
      </c>
      <c r="AC65" s="205">
        <v>38.058699824774578</v>
      </c>
      <c r="AD65" s="205">
        <v>40.018531893501546</v>
      </c>
      <c r="AE65" s="205">
        <v>39.975673133529682</v>
      </c>
      <c r="AF65" s="205">
        <v>39.630619639862161</v>
      </c>
      <c r="AG65" s="205">
        <v>39.388255124357464</v>
      </c>
      <c r="AH65" s="205">
        <v>39.734654188926534</v>
      </c>
      <c r="AI65" s="205">
        <v>38.962284312118264</v>
      </c>
      <c r="AJ65" s="205">
        <v>39.707523628234469</v>
      </c>
      <c r="AK65" s="205">
        <v>39.45417637378047</v>
      </c>
    </row>
    <row r="66" spans="1:37" s="175" customFormat="1" ht="12.5" x14ac:dyDescent="0.25">
      <c r="A66" s="173" t="s">
        <v>113</v>
      </c>
      <c r="B66" s="465" t="s">
        <v>243</v>
      </c>
      <c r="C66" s="465"/>
      <c r="D66" s="204" t="s">
        <v>248</v>
      </c>
      <c r="E66" s="338">
        <v>0.8669681808085794</v>
      </c>
      <c r="F66" s="338">
        <v>0.84695774933347745</v>
      </c>
      <c r="G66" s="338">
        <v>0.91239701064380929</v>
      </c>
      <c r="H66" s="338">
        <v>0.89326970523035931</v>
      </c>
      <c r="I66" s="338">
        <v>0.88128616964266948</v>
      </c>
      <c r="J66" s="338">
        <v>0.89922006654156394</v>
      </c>
      <c r="K66" s="338">
        <v>0.90669626581525264</v>
      </c>
      <c r="L66" s="174">
        <v>1.0866480816255804</v>
      </c>
      <c r="M66" s="174">
        <v>1.2289120529520352</v>
      </c>
      <c r="N66" s="174">
        <v>1.208061042892917</v>
      </c>
      <c r="O66" s="174">
        <v>1.1700480270477085</v>
      </c>
      <c r="P66" s="174">
        <v>1.1597606569743022</v>
      </c>
      <c r="Q66" s="174">
        <v>1.1206184861849207</v>
      </c>
      <c r="R66" s="174">
        <v>1.2343221741232782</v>
      </c>
      <c r="S66" s="174">
        <v>1.2832120041624371</v>
      </c>
      <c r="T66" s="174">
        <v>1.2419068698594011</v>
      </c>
      <c r="U66" s="174">
        <v>1.6085748390234922</v>
      </c>
      <c r="V66" s="174">
        <v>1.6059439791029519</v>
      </c>
      <c r="W66" s="174">
        <v>1.6538011844979628</v>
      </c>
      <c r="X66" s="174">
        <v>1.6683862060376669</v>
      </c>
      <c r="Y66" s="174">
        <v>1.6886403223436433</v>
      </c>
      <c r="Z66" s="174">
        <v>1.6528779816191952</v>
      </c>
      <c r="AA66" s="174">
        <v>1.5759368428230427</v>
      </c>
      <c r="AB66" s="174">
        <v>1.5409828651361619</v>
      </c>
      <c r="AC66" s="174">
        <v>1.7157715847748389</v>
      </c>
      <c r="AD66" s="174">
        <v>1.7972949350410206</v>
      </c>
      <c r="AE66" s="174">
        <v>1.7841842923060696</v>
      </c>
      <c r="AF66" s="174">
        <v>1.8121649205819832</v>
      </c>
      <c r="AG66" s="174">
        <v>1.8012733875298075</v>
      </c>
      <c r="AH66" s="174">
        <v>1.742086355753254</v>
      </c>
      <c r="AI66" s="174">
        <v>1.7570629250450132</v>
      </c>
      <c r="AJ66" s="174">
        <v>1.7419210106848642</v>
      </c>
      <c r="AK66" s="174">
        <v>1.7210655530853671</v>
      </c>
    </row>
    <row r="67" spans="1:37" s="21" customFormat="1" ht="15" x14ac:dyDescent="0.35">
      <c r="A67" s="117" t="s">
        <v>26</v>
      </c>
      <c r="B67" s="117" t="s">
        <v>190</v>
      </c>
      <c r="C67" s="117"/>
      <c r="D67" s="181" t="s">
        <v>246</v>
      </c>
      <c r="E67" s="19">
        <f>SUM(E68:E70)</f>
        <v>231.97309834392286</v>
      </c>
      <c r="F67" s="19">
        <f t="shared" ref="F67:AK67" si="13">SUM(F68:F70)</f>
        <v>215.53232986075906</v>
      </c>
      <c r="G67" s="19">
        <f t="shared" si="13"/>
        <v>204.67702358001839</v>
      </c>
      <c r="H67" s="19">
        <f t="shared" si="13"/>
        <v>205.03549771918404</v>
      </c>
      <c r="I67" s="19">
        <f t="shared" si="13"/>
        <v>208.30506502958414</v>
      </c>
      <c r="J67" s="19">
        <f t="shared" si="13"/>
        <v>191.24976082106613</v>
      </c>
      <c r="K67" s="19">
        <f t="shared" si="13"/>
        <v>192.47328147554617</v>
      </c>
      <c r="L67" s="19">
        <f t="shared" si="13"/>
        <v>196.49426052130917</v>
      </c>
      <c r="M67" s="19">
        <f t="shared" si="13"/>
        <v>202.35493537811325</v>
      </c>
      <c r="N67" s="19">
        <f t="shared" si="13"/>
        <v>200.75952740557258</v>
      </c>
      <c r="O67" s="19">
        <f t="shared" si="13"/>
        <v>191.9247211612666</v>
      </c>
      <c r="P67" s="19">
        <f t="shared" si="13"/>
        <v>194.40619690528533</v>
      </c>
      <c r="Q67" s="19">
        <f t="shared" si="13"/>
        <v>192.60576126998507</v>
      </c>
      <c r="R67" s="19">
        <f t="shared" si="13"/>
        <v>189.75797330209153</v>
      </c>
      <c r="S67" s="19">
        <f t="shared" si="13"/>
        <v>185.93829643309422</v>
      </c>
      <c r="T67" s="19">
        <f t="shared" si="13"/>
        <v>185.22702706761959</v>
      </c>
      <c r="U67" s="19">
        <f t="shared" si="13"/>
        <v>186.30783275376959</v>
      </c>
      <c r="V67" s="19">
        <f t="shared" si="13"/>
        <v>187.03614470297396</v>
      </c>
      <c r="W67" s="19">
        <f t="shared" si="13"/>
        <v>188.60458574825802</v>
      </c>
      <c r="X67" s="19">
        <f t="shared" si="13"/>
        <v>193.63472041831696</v>
      </c>
      <c r="Y67" s="19">
        <f t="shared" si="13"/>
        <v>197.40664765272646</v>
      </c>
      <c r="Z67" s="19">
        <f t="shared" si="13"/>
        <v>194.82778827683521</v>
      </c>
      <c r="AA67" s="19">
        <f t="shared" si="13"/>
        <v>193.30521989457438</v>
      </c>
      <c r="AB67" s="19">
        <f t="shared" si="13"/>
        <v>189.30405596918726</v>
      </c>
      <c r="AC67" s="19">
        <f t="shared" si="13"/>
        <v>196.84053163595348</v>
      </c>
      <c r="AD67" s="19">
        <f t="shared" si="13"/>
        <v>191.05446482079472</v>
      </c>
      <c r="AE67" s="19">
        <f t="shared" si="13"/>
        <v>191.65988004740157</v>
      </c>
      <c r="AF67" s="19">
        <f t="shared" si="13"/>
        <v>183.8378992024337</v>
      </c>
      <c r="AG67" s="19">
        <f t="shared" si="13"/>
        <v>174.71877501209048</v>
      </c>
      <c r="AH67" s="19">
        <f t="shared" si="13"/>
        <v>161.73279914807543</v>
      </c>
      <c r="AI67" s="19">
        <f t="shared" si="13"/>
        <v>155.89563239855758</v>
      </c>
      <c r="AJ67" s="19">
        <f t="shared" si="13"/>
        <v>155.45823889709595</v>
      </c>
      <c r="AK67" s="19">
        <f t="shared" si="13"/>
        <v>148.78698071091986</v>
      </c>
    </row>
    <row r="68" spans="1:37" s="175" customFormat="1" ht="12.5" x14ac:dyDescent="0.25">
      <c r="A68" s="173" t="s">
        <v>111</v>
      </c>
      <c r="B68" s="465" t="s">
        <v>241</v>
      </c>
      <c r="C68" s="465"/>
      <c r="D68" s="204" t="s">
        <v>248</v>
      </c>
      <c r="E68" s="205">
        <v>208.8202038620783</v>
      </c>
      <c r="F68" s="205">
        <v>194.07510528119241</v>
      </c>
      <c r="G68" s="205">
        <v>184.31618479494935</v>
      </c>
      <c r="H68" s="205">
        <v>184.73105604903253</v>
      </c>
      <c r="I68" s="205">
        <v>187.67963571386736</v>
      </c>
      <c r="J68" s="205">
        <v>172.42887405439868</v>
      </c>
      <c r="K68" s="205">
        <v>173.52509228614227</v>
      </c>
      <c r="L68" s="205">
        <v>177.12806910770368</v>
      </c>
      <c r="M68" s="205">
        <v>182.3542085843292</v>
      </c>
      <c r="N68" s="205">
        <v>181.18030329003847</v>
      </c>
      <c r="O68" s="205">
        <v>173.1970270806263</v>
      </c>
      <c r="P68" s="205">
        <v>175.44631738322232</v>
      </c>
      <c r="Q68" s="205">
        <v>173.87572348060769</v>
      </c>
      <c r="R68" s="205">
        <v>171.36821667381633</v>
      </c>
      <c r="S68" s="205">
        <v>167.79591023787441</v>
      </c>
      <c r="T68" s="205">
        <v>167.39142189197264</v>
      </c>
      <c r="U68" s="205">
        <v>168.21797031140531</v>
      </c>
      <c r="V68" s="205">
        <v>168.89023359801502</v>
      </c>
      <c r="W68" s="205">
        <v>170.32486543602153</v>
      </c>
      <c r="X68" s="205">
        <v>174.87090715523843</v>
      </c>
      <c r="Y68" s="205">
        <v>178.22018230532538</v>
      </c>
      <c r="Z68" s="205">
        <v>176.13139400368723</v>
      </c>
      <c r="AA68" s="205">
        <v>174.88297492719232</v>
      </c>
      <c r="AB68" s="205">
        <v>171.39681631248359</v>
      </c>
      <c r="AC68" s="205">
        <v>178.37107720006753</v>
      </c>
      <c r="AD68" s="205">
        <v>173.32667884810991</v>
      </c>
      <c r="AE68" s="205">
        <v>174.04917622198764</v>
      </c>
      <c r="AF68" s="205">
        <v>167.05314287745887</v>
      </c>
      <c r="AG68" s="205">
        <v>159.0094026632778</v>
      </c>
      <c r="AH68" s="205">
        <v>147.11099279386576</v>
      </c>
      <c r="AI68" s="205">
        <v>141.84549128345387</v>
      </c>
      <c r="AJ68" s="205">
        <v>141.20339233652413</v>
      </c>
      <c r="AK68" s="205">
        <v>135.16065255820473</v>
      </c>
    </row>
    <row r="69" spans="1:37" s="175" customFormat="1" ht="12.5" x14ac:dyDescent="0.25">
      <c r="A69" s="173" t="s">
        <v>112</v>
      </c>
      <c r="B69" s="465" t="s">
        <v>242</v>
      </c>
      <c r="C69" s="465"/>
      <c r="D69" s="204" t="s">
        <v>248</v>
      </c>
      <c r="E69" s="174">
        <v>18.596434170270108</v>
      </c>
      <c r="F69" s="174">
        <v>17.194200718030444</v>
      </c>
      <c r="G69" s="174">
        <v>16.276425534417285</v>
      </c>
      <c r="H69" s="174">
        <v>16.195548843044101</v>
      </c>
      <c r="I69" s="174">
        <v>16.410598472052708</v>
      </c>
      <c r="J69" s="174">
        <v>14.943305734470327</v>
      </c>
      <c r="K69" s="174">
        <v>15.00617053548955</v>
      </c>
      <c r="L69" s="174">
        <v>15.298440575871544</v>
      </c>
      <c r="M69" s="174">
        <v>15.798965177702431</v>
      </c>
      <c r="N69" s="174">
        <v>15.396426236073561</v>
      </c>
      <c r="O69" s="174">
        <v>14.716063629451485</v>
      </c>
      <c r="P69" s="174">
        <v>14.84903463182704</v>
      </c>
      <c r="Q69" s="174">
        <v>14.622070558623452</v>
      </c>
      <c r="R69" s="174">
        <v>14.310735363679246</v>
      </c>
      <c r="S69" s="174">
        <v>13.956410269803131</v>
      </c>
      <c r="T69" s="174">
        <v>13.945886402748835</v>
      </c>
      <c r="U69" s="174">
        <v>14.078473897771525</v>
      </c>
      <c r="V69" s="174">
        <v>14.175288890684898</v>
      </c>
      <c r="W69" s="174">
        <v>14.332394624087065</v>
      </c>
      <c r="X69" s="174">
        <v>14.799868489297436</v>
      </c>
      <c r="Y69" s="174">
        <v>15.06498975623634</v>
      </c>
      <c r="Z69" s="174">
        <v>14.719343735961766</v>
      </c>
      <c r="AA69" s="174">
        <v>14.4894606954689</v>
      </c>
      <c r="AB69" s="174">
        <v>14.080464126416171</v>
      </c>
      <c r="AC69" s="174">
        <v>14.525017993069554</v>
      </c>
      <c r="AD69" s="174">
        <v>13.944825534992505</v>
      </c>
      <c r="AE69" s="174">
        <v>13.850074168823451</v>
      </c>
      <c r="AF69" s="174">
        <v>13.18118416788116</v>
      </c>
      <c r="AG69" s="174">
        <v>12.338907722538057</v>
      </c>
      <c r="AH69" s="174">
        <v>11.476439184237762</v>
      </c>
      <c r="AI69" s="174">
        <v>11.039909801659391</v>
      </c>
      <c r="AJ69" s="174">
        <v>11.212540786633769</v>
      </c>
      <c r="AK69" s="174">
        <v>10.718526995957191</v>
      </c>
    </row>
    <row r="70" spans="1:37" s="175" customFormat="1" ht="12.5" x14ac:dyDescent="0.25">
      <c r="A70" s="173" t="s">
        <v>113</v>
      </c>
      <c r="B70" s="465" t="s">
        <v>243</v>
      </c>
      <c r="C70" s="465"/>
      <c r="D70" s="204" t="s">
        <v>248</v>
      </c>
      <c r="E70" s="174">
        <v>4.5564603115744458</v>
      </c>
      <c r="F70" s="174">
        <v>4.2630238615361957</v>
      </c>
      <c r="G70" s="174">
        <v>4.0844132506517594</v>
      </c>
      <c r="H70" s="174">
        <v>4.1088928271074074</v>
      </c>
      <c r="I70" s="174">
        <v>4.214830843664088</v>
      </c>
      <c r="J70" s="174">
        <v>3.877581032197126</v>
      </c>
      <c r="K70" s="174">
        <v>3.9420186539143431</v>
      </c>
      <c r="L70" s="174">
        <v>4.0677508377339375</v>
      </c>
      <c r="M70" s="174">
        <v>4.2017616160816171</v>
      </c>
      <c r="N70" s="174">
        <v>4.1827978794605603</v>
      </c>
      <c r="O70" s="174">
        <v>4.011630451188819</v>
      </c>
      <c r="P70" s="174">
        <v>4.1108448902359562</v>
      </c>
      <c r="Q70" s="174">
        <v>4.1079672307539417</v>
      </c>
      <c r="R70" s="174">
        <v>4.0790212645959558</v>
      </c>
      <c r="S70" s="174">
        <v>4.1859759254166793</v>
      </c>
      <c r="T70" s="174">
        <v>3.8897187728981191</v>
      </c>
      <c r="U70" s="174">
        <v>4.0113885445927684</v>
      </c>
      <c r="V70" s="174">
        <v>3.9706222142740391</v>
      </c>
      <c r="W70" s="174">
        <v>3.9473256881494332</v>
      </c>
      <c r="X70" s="174">
        <v>3.9639447737810807</v>
      </c>
      <c r="Y70" s="174">
        <v>4.1214755911647369</v>
      </c>
      <c r="Z70" s="174">
        <v>3.977050537186209</v>
      </c>
      <c r="AA70" s="174">
        <v>3.9327842719131687</v>
      </c>
      <c r="AB70" s="174">
        <v>3.8267755302874944</v>
      </c>
      <c r="AC70" s="174">
        <v>3.944436442816404</v>
      </c>
      <c r="AD70" s="174">
        <v>3.7829604376923189</v>
      </c>
      <c r="AE70" s="174">
        <v>3.7606296565904715</v>
      </c>
      <c r="AF70" s="174">
        <v>3.6035721570936783</v>
      </c>
      <c r="AG70" s="174">
        <v>3.3704646262746021</v>
      </c>
      <c r="AH70" s="174">
        <v>3.1453671699719172</v>
      </c>
      <c r="AI70" s="174">
        <v>3.0102313134443404</v>
      </c>
      <c r="AJ70" s="174">
        <v>3.0423057739380499</v>
      </c>
      <c r="AK70" s="174">
        <v>2.9078011567579627</v>
      </c>
    </row>
    <row r="71" spans="1:37" s="21" customFormat="1" ht="15" x14ac:dyDescent="0.35">
      <c r="A71" s="117" t="s">
        <v>27</v>
      </c>
      <c r="B71" s="117" t="s">
        <v>191</v>
      </c>
      <c r="C71" s="117"/>
      <c r="D71" s="181" t="s">
        <v>246</v>
      </c>
      <c r="E71" s="19">
        <f>SUM(E72:E74)</f>
        <v>40.999577818394044</v>
      </c>
      <c r="F71" s="19">
        <f t="shared" ref="F71:AK71" si="14">SUM(F72:F74)</f>
        <v>42.122793744912627</v>
      </c>
      <c r="G71" s="19">
        <f t="shared" si="14"/>
        <v>42.745594614116392</v>
      </c>
      <c r="H71" s="19">
        <f t="shared" si="14"/>
        <v>43.625510058423679</v>
      </c>
      <c r="I71" s="19">
        <f t="shared" si="14"/>
        <v>44.591312117356097</v>
      </c>
      <c r="J71" s="19">
        <f t="shared" si="14"/>
        <v>44.507564254119409</v>
      </c>
      <c r="K71" s="19">
        <f t="shared" si="14"/>
        <v>45.637846074137165</v>
      </c>
      <c r="L71" s="19">
        <f t="shared" si="14"/>
        <v>45.230436302850379</v>
      </c>
      <c r="M71" s="19">
        <f t="shared" si="14"/>
        <v>45.058247232079964</v>
      </c>
      <c r="N71" s="19">
        <f t="shared" si="14"/>
        <v>44.0808800488389</v>
      </c>
      <c r="O71" s="19">
        <f t="shared" si="14"/>
        <v>41.990567000461979</v>
      </c>
      <c r="P71" s="19">
        <f t="shared" si="14"/>
        <v>42.128889587094534</v>
      </c>
      <c r="Q71" s="19">
        <f t="shared" si="14"/>
        <v>40.365719083598094</v>
      </c>
      <c r="R71" s="19">
        <f t="shared" si="14"/>
        <v>40.775187995779952</v>
      </c>
      <c r="S71" s="19">
        <f t="shared" si="14"/>
        <v>41.183796663846337</v>
      </c>
      <c r="T71" s="19">
        <f t="shared" si="14"/>
        <v>42.568402161044887</v>
      </c>
      <c r="U71" s="19">
        <f t="shared" si="14"/>
        <v>43.021277655076645</v>
      </c>
      <c r="V71" s="19">
        <f t="shared" si="14"/>
        <v>43.698202099356671</v>
      </c>
      <c r="W71" s="19">
        <f t="shared" si="14"/>
        <v>44.218639081964056</v>
      </c>
      <c r="X71" s="19">
        <f t="shared" si="14"/>
        <v>43.8479434745419</v>
      </c>
      <c r="Y71" s="19">
        <f t="shared" si="14"/>
        <v>43.77355086601699</v>
      </c>
      <c r="Z71" s="19">
        <f t="shared" si="14"/>
        <v>44.388229449969558</v>
      </c>
      <c r="AA71" s="19">
        <f t="shared" si="14"/>
        <v>43.960943457100385</v>
      </c>
      <c r="AB71" s="19">
        <f t="shared" si="14"/>
        <v>42.608823459324483</v>
      </c>
      <c r="AC71" s="19">
        <f t="shared" si="14"/>
        <v>44.253902789951837</v>
      </c>
      <c r="AD71" s="19">
        <f t="shared" si="14"/>
        <v>44.081195025530043</v>
      </c>
      <c r="AE71" s="19">
        <f t="shared" si="14"/>
        <v>44.016429613871871</v>
      </c>
      <c r="AF71" s="19">
        <f t="shared" si="14"/>
        <v>42.887579851022821</v>
      </c>
      <c r="AG71" s="19">
        <f t="shared" si="14"/>
        <v>38.555304054227427</v>
      </c>
      <c r="AH71" s="19">
        <f t="shared" si="14"/>
        <v>40.126831086936534</v>
      </c>
      <c r="AI71" s="19">
        <f t="shared" si="14"/>
        <v>40.752669485907099</v>
      </c>
      <c r="AJ71" s="19">
        <f t="shared" si="14"/>
        <v>39.156599770885414</v>
      </c>
      <c r="AK71" s="19">
        <f t="shared" si="14"/>
        <v>38.902992053655503</v>
      </c>
    </row>
    <row r="72" spans="1:37" s="175" customFormat="1" ht="12.5" x14ac:dyDescent="0.25">
      <c r="A72" s="173" t="s">
        <v>111</v>
      </c>
      <c r="B72" s="465" t="s">
        <v>241</v>
      </c>
      <c r="C72" s="465"/>
      <c r="D72" s="204" t="s">
        <v>248</v>
      </c>
      <c r="E72" s="205">
        <v>37.229009999999995</v>
      </c>
      <c r="F72" s="205">
        <v>38.255657999999997</v>
      </c>
      <c r="G72" s="205">
        <v>38.827193999999999</v>
      </c>
      <c r="H72" s="205">
        <v>39.626538000000004</v>
      </c>
      <c r="I72" s="205">
        <v>40.515594</v>
      </c>
      <c r="J72" s="205">
        <v>40.443857999999999</v>
      </c>
      <c r="K72" s="205">
        <v>41.462357999999995</v>
      </c>
      <c r="L72" s="205">
        <v>41.086080000000003</v>
      </c>
      <c r="M72" s="205">
        <v>40.924211999999997</v>
      </c>
      <c r="N72" s="205">
        <v>40.024656</v>
      </c>
      <c r="O72" s="205">
        <v>38.117435999999998</v>
      </c>
      <c r="P72" s="205">
        <v>38.234741999999997</v>
      </c>
      <c r="Q72" s="205">
        <v>36.625008000000001</v>
      </c>
      <c r="R72" s="205">
        <v>36.988728000000002</v>
      </c>
      <c r="S72" s="205">
        <v>37.367987999999997</v>
      </c>
      <c r="T72" s="205">
        <v>38.620890000000003</v>
      </c>
      <c r="U72" s="205">
        <v>39.041226000000002</v>
      </c>
      <c r="V72" s="205">
        <v>39.659928000000001</v>
      </c>
      <c r="W72" s="205">
        <v>40.137887999999997</v>
      </c>
      <c r="X72" s="205">
        <v>39.803021999999999</v>
      </c>
      <c r="Y72" s="205">
        <v>39.740063999999997</v>
      </c>
      <c r="Z72" s="205">
        <v>40.291398000000001</v>
      </c>
      <c r="AA72" s="205">
        <v>39.90433855034653</v>
      </c>
      <c r="AB72" s="205">
        <v>38.676988773274616</v>
      </c>
      <c r="AC72" s="205">
        <v>40.170264335378789</v>
      </c>
      <c r="AD72" s="205">
        <v>40.013493607551112</v>
      </c>
      <c r="AE72" s="205">
        <v>39.95470458461574</v>
      </c>
      <c r="AF72" s="205">
        <v>38.930022228715771</v>
      </c>
      <c r="AG72" s="205">
        <v>34.997517907977098</v>
      </c>
      <c r="AH72" s="205">
        <v>36.42402839257219</v>
      </c>
      <c r="AI72" s="205">
        <v>36.992116003674056</v>
      </c>
      <c r="AJ72" s="205">
        <v>35.543327573545554</v>
      </c>
      <c r="AK72" s="205">
        <v>35.313122136367006</v>
      </c>
    </row>
    <row r="73" spans="1:37" s="175" customFormat="1" ht="12.5" x14ac:dyDescent="0.25">
      <c r="A73" s="173" t="s">
        <v>112</v>
      </c>
      <c r="B73" s="465" t="s">
        <v>242</v>
      </c>
      <c r="C73" s="465"/>
      <c r="D73" s="204" t="s">
        <v>248</v>
      </c>
      <c r="E73" s="174">
        <v>3.2265141999999996</v>
      </c>
      <c r="F73" s="174">
        <v>3.3154903599999996</v>
      </c>
      <c r="G73" s="174">
        <v>3.3650234800000001</v>
      </c>
      <c r="H73" s="174">
        <v>3.4342999600000002</v>
      </c>
      <c r="I73" s="174">
        <v>3.5113514800000001</v>
      </c>
      <c r="J73" s="174">
        <v>3.5051343600000004</v>
      </c>
      <c r="K73" s="174">
        <v>3.5934043599999996</v>
      </c>
      <c r="L73" s="174">
        <v>3.5607936000000002</v>
      </c>
      <c r="M73" s="174">
        <v>3.5467650399999999</v>
      </c>
      <c r="N73" s="174">
        <v>3.4688035199999998</v>
      </c>
      <c r="O73" s="174">
        <v>3.30351112</v>
      </c>
      <c r="P73" s="174">
        <v>3.3136776399999999</v>
      </c>
      <c r="Q73" s="174">
        <v>3.1741673599999993</v>
      </c>
      <c r="R73" s="174">
        <v>3.2056897600000003</v>
      </c>
      <c r="S73" s="174">
        <v>3.2385589599999998</v>
      </c>
      <c r="T73" s="174">
        <v>3.3471438</v>
      </c>
      <c r="U73" s="174">
        <v>3.3835729200000002</v>
      </c>
      <c r="V73" s="174">
        <v>3.43719376</v>
      </c>
      <c r="W73" s="174">
        <v>3.4786169600000001</v>
      </c>
      <c r="X73" s="174">
        <v>3.4495952400000003</v>
      </c>
      <c r="Y73" s="174">
        <v>3.4441388799999997</v>
      </c>
      <c r="Z73" s="174">
        <v>3.49192116</v>
      </c>
      <c r="AA73" s="174">
        <v>3.4583760076967001</v>
      </c>
      <c r="AB73" s="174">
        <v>3.3520056936838003</v>
      </c>
      <c r="AC73" s="174">
        <v>3.4814229090661621</v>
      </c>
      <c r="AD73" s="174">
        <v>3.467836112654429</v>
      </c>
      <c r="AE73" s="174">
        <v>3.4627410640000305</v>
      </c>
      <c r="AF73" s="174">
        <v>3.3739352598220336</v>
      </c>
      <c r="AG73" s="174">
        <v>3.0331182186913486</v>
      </c>
      <c r="AH73" s="174">
        <v>3.1567491273562576</v>
      </c>
      <c r="AI73" s="174">
        <v>3.2059833869850847</v>
      </c>
      <c r="AJ73" s="174">
        <v>3.0804217230406139</v>
      </c>
      <c r="AK73" s="174">
        <v>3.0604705851518084</v>
      </c>
    </row>
    <row r="74" spans="1:37" s="175" customFormat="1" ht="12.5" x14ac:dyDescent="0.25">
      <c r="A74" s="173" t="s">
        <v>113</v>
      </c>
      <c r="B74" s="465" t="s">
        <v>243</v>
      </c>
      <c r="C74" s="465"/>
      <c r="D74" s="204" t="s">
        <v>248</v>
      </c>
      <c r="E74" s="339">
        <v>0.54405361839405331</v>
      </c>
      <c r="F74" s="339">
        <v>0.55164538491262993</v>
      </c>
      <c r="G74" s="339">
        <v>0.55337713411639888</v>
      </c>
      <c r="H74" s="339">
        <v>0.56467209842368027</v>
      </c>
      <c r="I74" s="339">
        <v>0.5643666373560976</v>
      </c>
      <c r="J74" s="339">
        <v>0.55857189411941</v>
      </c>
      <c r="K74" s="339">
        <v>0.58208371413717264</v>
      </c>
      <c r="L74" s="339">
        <v>0.58356270285037271</v>
      </c>
      <c r="M74" s="339">
        <v>0.587270192079971</v>
      </c>
      <c r="N74" s="339">
        <v>0.58742052883889728</v>
      </c>
      <c r="O74" s="339">
        <v>0.56961988046198009</v>
      </c>
      <c r="P74" s="339">
        <v>0.58046994709453481</v>
      </c>
      <c r="Q74" s="339">
        <v>0.56654372359809657</v>
      </c>
      <c r="R74" s="339">
        <v>0.58077023577994835</v>
      </c>
      <c r="S74" s="339">
        <v>0.57724970384634267</v>
      </c>
      <c r="T74" s="339">
        <v>0.60036836104488689</v>
      </c>
      <c r="U74" s="339">
        <v>0.59647873507664628</v>
      </c>
      <c r="V74" s="339">
        <v>0.60108033935666738</v>
      </c>
      <c r="W74" s="339">
        <v>0.60213412196405736</v>
      </c>
      <c r="X74" s="339">
        <v>0.59532623454189759</v>
      </c>
      <c r="Y74" s="339">
        <v>0.58934798601699612</v>
      </c>
      <c r="Z74" s="339">
        <v>0.60491028996955631</v>
      </c>
      <c r="AA74" s="339">
        <v>0.59822889905715293</v>
      </c>
      <c r="AB74" s="339">
        <v>0.57982899236606944</v>
      </c>
      <c r="AC74" s="339">
        <v>0.6022155455068875</v>
      </c>
      <c r="AD74" s="339">
        <v>0.59986530532449711</v>
      </c>
      <c r="AE74" s="339">
        <v>0.59898396525610065</v>
      </c>
      <c r="AF74" s="339">
        <v>0.58362236248501542</v>
      </c>
      <c r="AG74" s="339">
        <v>0.52466792755897729</v>
      </c>
      <c r="AH74" s="339">
        <v>0.54605356700808449</v>
      </c>
      <c r="AI74" s="339">
        <v>0.55457009524795742</v>
      </c>
      <c r="AJ74" s="339">
        <v>0.53285047429924726</v>
      </c>
      <c r="AK74" s="339">
        <v>0.52939933213668433</v>
      </c>
    </row>
    <row r="75" spans="1:37" s="21" customFormat="1" ht="15" x14ac:dyDescent="0.35">
      <c r="A75" s="117" t="s">
        <v>28</v>
      </c>
      <c r="B75" s="117" t="s">
        <v>203</v>
      </c>
      <c r="C75" s="117"/>
      <c r="D75" s="181" t="s">
        <v>246</v>
      </c>
      <c r="E75" s="19">
        <v>45.367694874883355</v>
      </c>
      <c r="F75" s="19">
        <v>48.199724467717019</v>
      </c>
      <c r="G75" s="19">
        <v>50.175068785593403</v>
      </c>
      <c r="H75" s="19">
        <v>51.208932060960983</v>
      </c>
      <c r="I75" s="19">
        <v>53.009246390096123</v>
      </c>
      <c r="J75" s="19">
        <v>54.058139592749285</v>
      </c>
      <c r="K75" s="19">
        <v>55.332892742362226</v>
      </c>
      <c r="L75" s="19">
        <v>56.025451392072419</v>
      </c>
      <c r="M75" s="19">
        <v>57.728148426454162</v>
      </c>
      <c r="N75" s="19">
        <v>58.017883365634539</v>
      </c>
      <c r="O75" s="19">
        <v>58.734724089034877</v>
      </c>
      <c r="P75" s="19">
        <v>58.873992245561467</v>
      </c>
      <c r="Q75" s="19">
        <v>59.804192191822445</v>
      </c>
      <c r="R75" s="19">
        <v>60.76357461590991</v>
      </c>
      <c r="S75" s="19">
        <v>62.873742415359708</v>
      </c>
      <c r="T75" s="19">
        <v>63.916219833258729</v>
      </c>
      <c r="U75" s="19">
        <v>63.969664115376744</v>
      </c>
      <c r="V75" s="19">
        <v>64.278060735731131</v>
      </c>
      <c r="W75" s="19">
        <v>64.584096749523951</v>
      </c>
      <c r="X75" s="19">
        <v>64.870832181678125</v>
      </c>
      <c r="Y75" s="19">
        <v>65.037687829009116</v>
      </c>
      <c r="Z75" s="19">
        <v>65.205012268405611</v>
      </c>
      <c r="AA75" s="19">
        <v>65.376654576293731</v>
      </c>
      <c r="AB75" s="19">
        <v>65.6882619138389</v>
      </c>
      <c r="AC75" s="19">
        <v>65.869484348624383</v>
      </c>
      <c r="AD75" s="19">
        <v>66.07149403600036</v>
      </c>
      <c r="AE75" s="19">
        <v>66.253362700839077</v>
      </c>
      <c r="AF75" s="19">
        <v>66.520160189919906</v>
      </c>
      <c r="AG75" s="19">
        <v>66.862802549312605</v>
      </c>
      <c r="AH75" s="19">
        <v>67.211236653193438</v>
      </c>
      <c r="AI75" s="19">
        <v>67.621891608214455</v>
      </c>
      <c r="AJ75" s="19">
        <v>67.95277320072266</v>
      </c>
      <c r="AK75" s="19">
        <v>68.391495472487065</v>
      </c>
    </row>
    <row r="76" spans="1:37" s="21" customFormat="1" ht="15" x14ac:dyDescent="0.35">
      <c r="A76" s="117" t="s">
        <v>29</v>
      </c>
      <c r="B76" s="117" t="s">
        <v>204</v>
      </c>
      <c r="C76" s="117"/>
      <c r="D76" s="181" t="s">
        <v>246</v>
      </c>
      <c r="E76" s="19">
        <v>32.872027461231369</v>
      </c>
      <c r="F76" s="19">
        <v>29.15913198115129</v>
      </c>
      <c r="G76" s="19">
        <v>21.990359703872855</v>
      </c>
      <c r="H76" s="19">
        <v>22.623933950872015</v>
      </c>
      <c r="I76" s="19">
        <v>21.496812359092019</v>
      </c>
      <c r="J76" s="19">
        <v>21.057612160584199</v>
      </c>
      <c r="K76" s="19">
        <v>21.289400987856652</v>
      </c>
      <c r="L76" s="19">
        <v>20.899853351895672</v>
      </c>
      <c r="M76" s="19">
        <v>22.474483644569773</v>
      </c>
      <c r="N76" s="19">
        <v>21.803483128105086</v>
      </c>
      <c r="O76" s="19">
        <v>24.671074133013803</v>
      </c>
      <c r="P76" s="19">
        <v>23.207356051887132</v>
      </c>
      <c r="Q76" s="19">
        <v>23.475676813264045</v>
      </c>
      <c r="R76" s="19">
        <v>23.298536835492996</v>
      </c>
      <c r="S76" s="19">
        <v>22.608683431348823</v>
      </c>
      <c r="T76" s="19">
        <v>23.771675945483139</v>
      </c>
      <c r="U76" s="19">
        <v>25.83816597526436</v>
      </c>
      <c r="V76" s="19">
        <v>26.310984753616594</v>
      </c>
      <c r="W76" s="19">
        <v>26.232651343744919</v>
      </c>
      <c r="X76" s="19">
        <v>26.311924704076318</v>
      </c>
      <c r="Y76" s="19">
        <v>21.997958697699005</v>
      </c>
      <c r="Z76" s="19">
        <v>24.23916448815794</v>
      </c>
      <c r="AA76" s="19">
        <v>21.800254493542752</v>
      </c>
      <c r="AB76" s="19">
        <v>19.625046234891101</v>
      </c>
      <c r="AC76" s="19">
        <v>22.588570353241948</v>
      </c>
      <c r="AD76" s="19">
        <v>22.144172373076003</v>
      </c>
      <c r="AE76" s="19">
        <v>23.137509738675931</v>
      </c>
      <c r="AF76" s="19">
        <v>22.635341168416858</v>
      </c>
      <c r="AG76" s="19">
        <v>21.580071091707168</v>
      </c>
      <c r="AH76" s="19">
        <v>20.507502338302402</v>
      </c>
      <c r="AI76" s="19">
        <v>19.725902056194286</v>
      </c>
      <c r="AJ76" s="19">
        <v>19.028246884554051</v>
      </c>
      <c r="AK76" s="19">
        <v>18.836249342069891</v>
      </c>
    </row>
    <row r="77" spans="1:37" s="22" customFormat="1" ht="15" x14ac:dyDescent="0.35">
      <c r="A77" s="118" t="s">
        <v>16</v>
      </c>
      <c r="B77" s="119" t="s">
        <v>141</v>
      </c>
      <c r="C77" s="119"/>
      <c r="D77" s="334" t="s">
        <v>247</v>
      </c>
      <c r="E77" s="20">
        <f t="shared" ref="E77:AK77" si="15">SUM(E62,E63,E67,E71,E75,E76)</f>
        <v>694.20584855492018</v>
      </c>
      <c r="F77" s="20">
        <f t="shared" si="15"/>
        <v>675.17702649643161</v>
      </c>
      <c r="G77" s="20">
        <f t="shared" si="15"/>
        <v>653.60768715065672</v>
      </c>
      <c r="H77" s="20">
        <f t="shared" si="15"/>
        <v>654.61987844453154</v>
      </c>
      <c r="I77" s="20">
        <f t="shared" si="15"/>
        <v>657.92775634577572</v>
      </c>
      <c r="J77" s="20">
        <f t="shared" si="15"/>
        <v>637.97961017787088</v>
      </c>
      <c r="K77" s="20">
        <f t="shared" si="15"/>
        <v>650.80493836440644</v>
      </c>
      <c r="L77" s="20">
        <f t="shared" si="15"/>
        <v>641.51953413120441</v>
      </c>
      <c r="M77" s="20">
        <f t="shared" si="15"/>
        <v>655.00026608268888</v>
      </c>
      <c r="N77" s="20">
        <f t="shared" si="15"/>
        <v>652.03131596698165</v>
      </c>
      <c r="O77" s="20">
        <f t="shared" si="15"/>
        <v>637.26426806583288</v>
      </c>
      <c r="P77" s="20">
        <f t="shared" si="15"/>
        <v>633.73717775184696</v>
      </c>
      <c r="Q77" s="20">
        <f t="shared" si="15"/>
        <v>617.17362639415398</v>
      </c>
      <c r="R77" s="20">
        <f t="shared" si="15"/>
        <v>609.40906214551046</v>
      </c>
      <c r="S77" s="20">
        <f t="shared" si="15"/>
        <v>601.38500789240277</v>
      </c>
      <c r="T77" s="20">
        <f t="shared" si="15"/>
        <v>603.84405728721583</v>
      </c>
      <c r="U77" s="20">
        <f t="shared" si="15"/>
        <v>629.87706901243962</v>
      </c>
      <c r="V77" s="20">
        <f t="shared" si="15"/>
        <v>646.68158051869307</v>
      </c>
      <c r="W77" s="20">
        <f t="shared" si="15"/>
        <v>663.14525544876005</v>
      </c>
      <c r="X77" s="20">
        <f t="shared" si="15"/>
        <v>653.49299000944347</v>
      </c>
      <c r="Y77" s="20">
        <f t="shared" si="15"/>
        <v>639.63038393196609</v>
      </c>
      <c r="Z77" s="20">
        <f t="shared" si="15"/>
        <v>637.68760033879005</v>
      </c>
      <c r="AA77" s="20">
        <f t="shared" si="15"/>
        <v>632.56663394474219</v>
      </c>
      <c r="AB77" s="20">
        <f t="shared" si="15"/>
        <v>616.94086680330463</v>
      </c>
      <c r="AC77" s="20">
        <f t="shared" si="15"/>
        <v>661.09304047722981</v>
      </c>
      <c r="AD77" s="20">
        <f t="shared" si="15"/>
        <v>650.33098507062186</v>
      </c>
      <c r="AE77" s="20">
        <f t="shared" si="15"/>
        <v>650.24351923079553</v>
      </c>
      <c r="AF77" s="20">
        <f t="shared" si="15"/>
        <v>651.07884376655443</v>
      </c>
      <c r="AG77" s="20">
        <f t="shared" si="15"/>
        <v>628.29735478720954</v>
      </c>
      <c r="AH77" s="20">
        <f t="shared" si="15"/>
        <v>610.90561980249811</v>
      </c>
      <c r="AI77" s="20">
        <f t="shared" si="15"/>
        <v>609.48364614886987</v>
      </c>
      <c r="AJ77" s="20">
        <f t="shared" si="15"/>
        <v>612.74653429160969</v>
      </c>
      <c r="AK77" s="20">
        <f t="shared" si="15"/>
        <v>596.26381448560176</v>
      </c>
    </row>
    <row r="78" spans="1:37" s="311" customFormat="1" ht="100.5" customHeight="1" x14ac:dyDescent="0.35">
      <c r="A78" s="523" t="s">
        <v>267</v>
      </c>
      <c r="B78" s="309"/>
      <c r="C78" s="309"/>
      <c r="D78" s="310"/>
      <c r="E78" s="484">
        <v>1990</v>
      </c>
      <c r="F78" s="485">
        <v>1991</v>
      </c>
      <c r="G78" s="485">
        <v>1992</v>
      </c>
      <c r="H78" s="485">
        <v>1993</v>
      </c>
      <c r="I78" s="485">
        <v>1994</v>
      </c>
      <c r="J78" s="485">
        <v>1995</v>
      </c>
      <c r="K78" s="485">
        <v>1996</v>
      </c>
      <c r="L78" s="485">
        <v>1997</v>
      </c>
      <c r="M78" s="485">
        <v>1998</v>
      </c>
      <c r="N78" s="485">
        <v>1999</v>
      </c>
      <c r="O78" s="485">
        <v>2000</v>
      </c>
      <c r="P78" s="485">
        <v>2001</v>
      </c>
      <c r="Q78" s="485">
        <v>2002</v>
      </c>
      <c r="R78" s="485">
        <v>2003</v>
      </c>
      <c r="S78" s="485">
        <v>2004</v>
      </c>
      <c r="T78" s="485">
        <v>2005</v>
      </c>
      <c r="U78" s="485">
        <v>2006</v>
      </c>
      <c r="V78" s="485">
        <v>2007</v>
      </c>
      <c r="W78" s="485">
        <v>2008</v>
      </c>
      <c r="X78" s="485">
        <v>2009</v>
      </c>
      <c r="Y78" s="485">
        <v>2010</v>
      </c>
      <c r="Z78" s="485">
        <v>2011</v>
      </c>
      <c r="AA78" s="485">
        <v>2012</v>
      </c>
      <c r="AB78" s="485">
        <v>2013</v>
      </c>
      <c r="AC78" s="485">
        <v>2014</v>
      </c>
      <c r="AD78" s="485">
        <v>2015</v>
      </c>
      <c r="AE78" s="485">
        <v>2016</v>
      </c>
      <c r="AF78" s="485">
        <v>2017</v>
      </c>
      <c r="AG78" s="485">
        <v>2018</v>
      </c>
      <c r="AH78" s="485">
        <v>2019</v>
      </c>
      <c r="AI78" s="485">
        <v>2020</v>
      </c>
      <c r="AJ78" s="485">
        <v>2021</v>
      </c>
      <c r="AK78" s="485">
        <v>2022</v>
      </c>
    </row>
    <row r="79" spans="1:37" s="200" customFormat="1" ht="16.399999999999999" customHeight="1" x14ac:dyDescent="0.35">
      <c r="A79" s="182" t="s">
        <v>305</v>
      </c>
      <c r="B79" s="117" t="s">
        <v>215</v>
      </c>
      <c r="C79" s="117"/>
      <c r="D79" s="181" t="s">
        <v>246</v>
      </c>
      <c r="E79" s="182">
        <v>-29.433074002552868</v>
      </c>
      <c r="F79" s="182">
        <v>-30.652134723539461</v>
      </c>
      <c r="G79" s="182">
        <v>-35.285335928894199</v>
      </c>
      <c r="H79" s="182">
        <v>-40.397431341740941</v>
      </c>
      <c r="I79" s="182">
        <v>-43.410334305914247</v>
      </c>
      <c r="J79" s="182">
        <v>-53.008094449540813</v>
      </c>
      <c r="K79" s="182">
        <v>-57.169796013024659</v>
      </c>
      <c r="L79" s="182">
        <v>-64.324676021122812</v>
      </c>
      <c r="M79" s="182">
        <v>-72.564012803543619</v>
      </c>
      <c r="N79" s="182">
        <v>-78.839469234152133</v>
      </c>
      <c r="O79" s="182">
        <v>-89.788479391195708</v>
      </c>
      <c r="P79" s="182">
        <v>-95.359435843827328</v>
      </c>
      <c r="Q79" s="182">
        <v>-104.35149371275713</v>
      </c>
      <c r="R79" s="182">
        <v>-114.9504775149846</v>
      </c>
      <c r="S79" s="182">
        <v>-121.29509516041946</v>
      </c>
      <c r="T79" s="182">
        <v>-140.43493512677301</v>
      </c>
      <c r="U79" s="182">
        <v>-147.04711815079548</v>
      </c>
      <c r="V79" s="182">
        <v>-264.70538743421685</v>
      </c>
      <c r="W79" s="182">
        <v>-268.4834503660727</v>
      </c>
      <c r="X79" s="182">
        <v>-281.24079191955349</v>
      </c>
      <c r="Y79" s="182">
        <v>-304.0300090648667</v>
      </c>
      <c r="Z79" s="182">
        <v>-331.19914807645483</v>
      </c>
      <c r="AA79" s="182">
        <v>-342.18526714716756</v>
      </c>
      <c r="AB79" s="182">
        <v>-359.89311935679069</v>
      </c>
      <c r="AC79" s="182">
        <v>-383.37873811819355</v>
      </c>
      <c r="AD79" s="182">
        <v>-408.37654035777763</v>
      </c>
      <c r="AE79" s="182">
        <v>-432.4409672710633</v>
      </c>
      <c r="AF79" s="182">
        <v>-470.3433401124887</v>
      </c>
      <c r="AG79" s="182">
        <v>-499.64259367922585</v>
      </c>
      <c r="AH79" s="182">
        <v>-501.14654964259813</v>
      </c>
      <c r="AI79" s="182">
        <v>-504.66601615086648</v>
      </c>
      <c r="AJ79" s="182">
        <v>-505.08568940472725</v>
      </c>
      <c r="AK79" s="182">
        <v>-505.44650890364835</v>
      </c>
    </row>
    <row r="80" spans="1:37" s="200" customFormat="1" ht="16.399999999999999" customHeight="1" x14ac:dyDescent="0.35">
      <c r="A80" s="182" t="s">
        <v>306</v>
      </c>
      <c r="B80" s="117" t="s">
        <v>193</v>
      </c>
      <c r="C80" s="117"/>
      <c r="D80" s="181" t="s">
        <v>246</v>
      </c>
      <c r="E80" s="182">
        <v>1185.9153085231078</v>
      </c>
      <c r="F80" s="182">
        <v>1187.2638854286588</v>
      </c>
      <c r="G80" s="182">
        <v>1188.3955354836153</v>
      </c>
      <c r="H80" s="182">
        <v>1189.6363628205768</v>
      </c>
      <c r="I80" s="182">
        <v>1190.9021547822979</v>
      </c>
      <c r="J80" s="182">
        <v>1192.2113485391526</v>
      </c>
      <c r="K80" s="182">
        <v>1193.6596624000622</v>
      </c>
      <c r="L80" s="182">
        <v>1194.8628299541294</v>
      </c>
      <c r="M80" s="182">
        <v>1196.4526903818555</v>
      </c>
      <c r="N80" s="182">
        <v>1197.7368910493774</v>
      </c>
      <c r="O80" s="182">
        <v>1199.5475007222919</v>
      </c>
      <c r="P80" s="182">
        <v>1201.0851962263291</v>
      </c>
      <c r="Q80" s="182">
        <v>1202.8667672852812</v>
      </c>
      <c r="R80" s="182">
        <v>1204.5578665820744</v>
      </c>
      <c r="S80" s="182">
        <v>1206.6086600154526</v>
      </c>
      <c r="T80" s="182">
        <v>1208.3947690731713</v>
      </c>
      <c r="U80" s="182">
        <v>1210.4524804476725</v>
      </c>
      <c r="V80" s="182">
        <v>1212.6005150841872</v>
      </c>
      <c r="W80" s="182">
        <v>1214.8710182421546</v>
      </c>
      <c r="X80" s="182">
        <v>1267.7549687539338</v>
      </c>
      <c r="Y80" s="182">
        <v>1280.8351508251508</v>
      </c>
      <c r="Z80" s="182">
        <v>1293.9090162133464</v>
      </c>
      <c r="AA80" s="182">
        <v>1306.9766631142954</v>
      </c>
      <c r="AB80" s="182">
        <v>1320.0381874516931</v>
      </c>
      <c r="AC80" s="182">
        <v>1333.0936829466984</v>
      </c>
      <c r="AD80" s="182">
        <v>1346.2489511848655</v>
      </c>
      <c r="AE80" s="182">
        <v>1358.9731850138696</v>
      </c>
      <c r="AF80" s="182">
        <v>1372.2256409563267</v>
      </c>
      <c r="AG80" s="182">
        <v>1385.2571775152815</v>
      </c>
      <c r="AH80" s="182">
        <v>1398.2838620734381</v>
      </c>
      <c r="AI80" s="182">
        <v>1411.3501918010229</v>
      </c>
      <c r="AJ80" s="182">
        <v>1424.3207836588861</v>
      </c>
      <c r="AK80" s="182">
        <v>1437.3311790413859</v>
      </c>
    </row>
    <row r="81" spans="1:37" s="200" customFormat="1" ht="16.399999999999999" customHeight="1" x14ac:dyDescent="0.35">
      <c r="A81" s="182" t="s">
        <v>34</v>
      </c>
      <c r="B81" s="117" t="s">
        <v>194</v>
      </c>
      <c r="C81" s="117"/>
      <c r="D81" s="181" t="s">
        <v>246</v>
      </c>
      <c r="E81" s="182">
        <v>5707.4645784695613</v>
      </c>
      <c r="F81" s="182">
        <v>5702.9471086305011</v>
      </c>
      <c r="G81" s="182">
        <v>5696.677136931341</v>
      </c>
      <c r="H81" s="182">
        <v>5709.9367012327129</v>
      </c>
      <c r="I81" s="182">
        <v>5702.9985592146331</v>
      </c>
      <c r="J81" s="182">
        <v>5697.5481749522596</v>
      </c>
      <c r="K81" s="182">
        <v>5690.2992743954783</v>
      </c>
      <c r="L81" s="182">
        <v>5691.7771121659143</v>
      </c>
      <c r="M81" s="182">
        <v>5700.3875150939048</v>
      </c>
      <c r="N81" s="182">
        <v>5713.3791458854685</v>
      </c>
      <c r="O81" s="182">
        <v>5738.7963107655823</v>
      </c>
      <c r="P81" s="182">
        <v>5754.478669500214</v>
      </c>
      <c r="Q81" s="182">
        <v>5780.3661201422356</v>
      </c>
      <c r="R81" s="182">
        <v>5787.537545493652</v>
      </c>
      <c r="S81" s="182">
        <v>5792.4837034415532</v>
      </c>
      <c r="T81" s="182">
        <v>5810.9504489010933</v>
      </c>
      <c r="U81" s="182">
        <v>5866.9928323330005</v>
      </c>
      <c r="V81" s="182">
        <v>5889.5290257778151</v>
      </c>
      <c r="W81" s="182">
        <v>5935.9917003524533</v>
      </c>
      <c r="X81" s="182">
        <v>5942.4071118608981</v>
      </c>
      <c r="Y81" s="182">
        <v>5943.3343647697238</v>
      </c>
      <c r="Z81" s="182">
        <v>5944.1474813223313</v>
      </c>
      <c r="AA81" s="182">
        <v>5949.3586818837239</v>
      </c>
      <c r="AB81" s="182">
        <v>5955.7511189571142</v>
      </c>
      <c r="AC81" s="182">
        <v>5961.5143024292238</v>
      </c>
      <c r="AD81" s="182">
        <v>5965.6493359904243</v>
      </c>
      <c r="AE81" s="182">
        <v>5960.945596730222</v>
      </c>
      <c r="AF81" s="182">
        <v>5959.5827143425422</v>
      </c>
      <c r="AG81" s="182">
        <v>5964.2998888284837</v>
      </c>
      <c r="AH81" s="182">
        <v>5966.6713720220332</v>
      </c>
      <c r="AI81" s="182">
        <v>5968.2264825867896</v>
      </c>
      <c r="AJ81" s="182">
        <v>5964.3119753651436</v>
      </c>
      <c r="AK81" s="182">
        <v>5971.2075032824032</v>
      </c>
    </row>
    <row r="82" spans="1:37" s="200" customFormat="1" ht="16.399999999999999" customHeight="1" x14ac:dyDescent="0.35">
      <c r="A82" s="182" t="s">
        <v>35</v>
      </c>
      <c r="B82" s="117" t="s">
        <v>195</v>
      </c>
      <c r="C82" s="117"/>
      <c r="D82" s="181" t="s">
        <v>246</v>
      </c>
      <c r="E82" s="182">
        <v>847.10673307064053</v>
      </c>
      <c r="F82" s="182">
        <v>858.91383169550954</v>
      </c>
      <c r="G82" s="182">
        <v>858.7056620634703</v>
      </c>
      <c r="H82" s="182">
        <v>858.59210902167251</v>
      </c>
      <c r="I82" s="182">
        <v>857.48343532877141</v>
      </c>
      <c r="J82" s="182">
        <v>857.29942485553897</v>
      </c>
      <c r="K82" s="182">
        <v>860.50006244303268</v>
      </c>
      <c r="L82" s="182">
        <v>860.28156677278002</v>
      </c>
      <c r="M82" s="182">
        <v>859.76088760313337</v>
      </c>
      <c r="N82" s="182">
        <v>858.42350009899883</v>
      </c>
      <c r="O82" s="182">
        <v>856.87805686749186</v>
      </c>
      <c r="P82" s="182">
        <v>855.08021732252109</v>
      </c>
      <c r="Q82" s="182">
        <v>854.11209035370712</v>
      </c>
      <c r="R82" s="182">
        <v>852.1696992734162</v>
      </c>
      <c r="S82" s="182">
        <v>851.04537349665384</v>
      </c>
      <c r="T82" s="182">
        <v>849.68383523339116</v>
      </c>
      <c r="U82" s="182">
        <v>849.97758836050184</v>
      </c>
      <c r="V82" s="182">
        <v>845.43894933978629</v>
      </c>
      <c r="W82" s="182">
        <v>841.99300184918093</v>
      </c>
      <c r="X82" s="182">
        <v>839.31760063074239</v>
      </c>
      <c r="Y82" s="182">
        <v>838.12914520709853</v>
      </c>
      <c r="Z82" s="182">
        <v>831.33985660532289</v>
      </c>
      <c r="AA82" s="182">
        <v>830.05977242594668</v>
      </c>
      <c r="AB82" s="182">
        <v>828.82289557990293</v>
      </c>
      <c r="AC82" s="182">
        <v>827.77128146000723</v>
      </c>
      <c r="AD82" s="182">
        <v>826.56496664509802</v>
      </c>
      <c r="AE82" s="182">
        <v>823.79420476147243</v>
      </c>
      <c r="AF82" s="182">
        <v>822.60847182741486</v>
      </c>
      <c r="AG82" s="182">
        <v>821.22550667654332</v>
      </c>
      <c r="AH82" s="182">
        <v>820.39341763050015</v>
      </c>
      <c r="AI82" s="182">
        <v>812.89315873596775</v>
      </c>
      <c r="AJ82" s="182">
        <v>811.62043352251612</v>
      </c>
      <c r="AK82" s="182">
        <v>845.18894352076757</v>
      </c>
    </row>
    <row r="83" spans="1:37" s="200" customFormat="1" ht="16.399999999999999" customHeight="1" x14ac:dyDescent="0.35">
      <c r="A83" s="117" t="s">
        <v>29</v>
      </c>
      <c r="B83" s="117" t="s">
        <v>204</v>
      </c>
      <c r="C83" s="117"/>
      <c r="D83" s="181" t="s">
        <v>246</v>
      </c>
      <c r="E83" s="207">
        <f t="shared" ref="E83:AK83" si="16">E$84-SUM(E$79:E$82)</f>
        <v>20.924052180471335</v>
      </c>
      <c r="F83" s="207">
        <f t="shared" si="16"/>
        <v>20.925265600151761</v>
      </c>
      <c r="G83" s="207">
        <f t="shared" si="16"/>
        <v>20.92526557940073</v>
      </c>
      <c r="H83" s="207">
        <f t="shared" si="16"/>
        <v>20.925533467730929</v>
      </c>
      <c r="I83" s="207">
        <f t="shared" si="16"/>
        <v>20.92491724206775</v>
      </c>
      <c r="J83" s="207">
        <f t="shared" si="16"/>
        <v>20.924804363783551</v>
      </c>
      <c r="K83" s="207">
        <f t="shared" si="16"/>
        <v>20.925086466421817</v>
      </c>
      <c r="L83" s="207">
        <f t="shared" si="16"/>
        <v>20.916819920658781</v>
      </c>
      <c r="M83" s="207">
        <f t="shared" si="16"/>
        <v>20.928279824757738</v>
      </c>
      <c r="N83" s="207">
        <f t="shared" si="16"/>
        <v>20.925532413486508</v>
      </c>
      <c r="O83" s="207">
        <f t="shared" si="16"/>
        <v>17.464838222829712</v>
      </c>
      <c r="P83" s="207">
        <f t="shared" si="16"/>
        <v>17.462520461143868</v>
      </c>
      <c r="Q83" s="207">
        <f t="shared" si="16"/>
        <v>17.462418522137341</v>
      </c>
      <c r="R83" s="207">
        <f t="shared" si="16"/>
        <v>17.462744029565329</v>
      </c>
      <c r="S83" s="207">
        <f t="shared" si="16"/>
        <v>17.358483642184183</v>
      </c>
      <c r="T83" s="207">
        <f t="shared" si="16"/>
        <v>17.382125944473955</v>
      </c>
      <c r="U83" s="207">
        <f t="shared" si="16"/>
        <v>18.16142973078604</v>
      </c>
      <c r="V83" s="207">
        <f t="shared" si="16"/>
        <v>17.411694344452371</v>
      </c>
      <c r="W83" s="207">
        <f t="shared" si="16"/>
        <v>17.539349469620902</v>
      </c>
      <c r="X83" s="207">
        <f t="shared" si="16"/>
        <v>17.521280493796439</v>
      </c>
      <c r="Y83" s="207">
        <f t="shared" si="16"/>
        <v>9.0801023115100179</v>
      </c>
      <c r="Z83" s="207">
        <f t="shared" si="16"/>
        <v>9.0653173929977129</v>
      </c>
      <c r="AA83" s="207">
        <f t="shared" si="16"/>
        <v>9.0674477762022434</v>
      </c>
      <c r="AB83" s="207">
        <f t="shared" si="16"/>
        <v>9.0724388104590616</v>
      </c>
      <c r="AC83" s="207">
        <f t="shared" si="16"/>
        <v>9.0123915990197929</v>
      </c>
      <c r="AD83" s="207">
        <f t="shared" si="16"/>
        <v>9.1292397429297125</v>
      </c>
      <c r="AE83" s="207">
        <f t="shared" si="16"/>
        <v>9.0552745494323972</v>
      </c>
      <c r="AF83" s="207">
        <f t="shared" si="16"/>
        <v>9.0530994516020655</v>
      </c>
      <c r="AG83" s="207">
        <f t="shared" si="16"/>
        <v>9.1119650300461217</v>
      </c>
      <c r="AH83" s="207">
        <f t="shared" si="16"/>
        <v>9.1640015538787338</v>
      </c>
      <c r="AI83" s="207">
        <f t="shared" si="16"/>
        <v>13.893948507528876</v>
      </c>
      <c r="AJ83" s="207">
        <f t="shared" si="16"/>
        <v>3.8693542947221431</v>
      </c>
      <c r="AK83" s="207">
        <f t="shared" si="16"/>
        <v>8.7449943041056031</v>
      </c>
    </row>
    <row r="84" spans="1:37" s="200" customFormat="1" ht="15" x14ac:dyDescent="0.35">
      <c r="A84" s="206" t="s">
        <v>16</v>
      </c>
      <c r="B84" s="119" t="s">
        <v>141</v>
      </c>
      <c r="C84" s="119"/>
      <c r="D84" s="334" t="s">
        <v>247</v>
      </c>
      <c r="E84" s="206">
        <v>7731.9775982412284</v>
      </c>
      <c r="F84" s="206">
        <v>7739.3979566312819</v>
      </c>
      <c r="G84" s="206">
        <v>7729.4182641289335</v>
      </c>
      <c r="H84" s="206">
        <v>7738.6932752009525</v>
      </c>
      <c r="I84" s="206">
        <v>7728.8987322618559</v>
      </c>
      <c r="J84" s="206">
        <v>7714.9756582611935</v>
      </c>
      <c r="K84" s="206">
        <v>7708.2142896919695</v>
      </c>
      <c r="L84" s="206">
        <v>7703.5136527923596</v>
      </c>
      <c r="M84" s="206">
        <v>7704.9653601001082</v>
      </c>
      <c r="N84" s="206">
        <v>7711.6256002131795</v>
      </c>
      <c r="O84" s="206">
        <v>7722.898227187</v>
      </c>
      <c r="P84" s="206">
        <v>7732.7471676663808</v>
      </c>
      <c r="Q84" s="206">
        <v>7750.4559025906046</v>
      </c>
      <c r="R84" s="206">
        <v>7746.7773778637229</v>
      </c>
      <c r="S84" s="206">
        <v>7746.2011254354247</v>
      </c>
      <c r="T84" s="206">
        <v>7745.9762440253562</v>
      </c>
      <c r="U84" s="206">
        <v>7798.5372127211649</v>
      </c>
      <c r="V84" s="206">
        <v>7700.2747971120243</v>
      </c>
      <c r="W84" s="206">
        <v>7741.9116195473371</v>
      </c>
      <c r="X84" s="206">
        <v>7785.7601698198168</v>
      </c>
      <c r="Y84" s="206">
        <v>7767.3487540486158</v>
      </c>
      <c r="Z84" s="206">
        <v>7747.2625234575435</v>
      </c>
      <c r="AA84" s="206">
        <v>7753.2772980530008</v>
      </c>
      <c r="AB84" s="206">
        <v>7753.7915214423783</v>
      </c>
      <c r="AC84" s="206">
        <v>7748.0129203167553</v>
      </c>
      <c r="AD84" s="206">
        <v>7739.2159532055402</v>
      </c>
      <c r="AE84" s="206">
        <v>7720.3272937839329</v>
      </c>
      <c r="AF84" s="206">
        <v>7693.1265864653978</v>
      </c>
      <c r="AG84" s="206">
        <v>7680.251944371128</v>
      </c>
      <c r="AH84" s="206">
        <v>7693.3661036372523</v>
      </c>
      <c r="AI84" s="206">
        <v>7701.6977654804423</v>
      </c>
      <c r="AJ84" s="206">
        <v>7699.0368574365402</v>
      </c>
      <c r="AK84" s="206">
        <v>7757.0261112450144</v>
      </c>
    </row>
    <row r="85" spans="1:37" s="314" customFormat="1" ht="100.5" customHeight="1" x14ac:dyDescent="0.35">
      <c r="A85" s="524" t="s">
        <v>268</v>
      </c>
      <c r="B85" s="312"/>
      <c r="C85" s="312"/>
      <c r="D85" s="313"/>
      <c r="E85" s="486">
        <v>1990</v>
      </c>
      <c r="F85" s="487">
        <v>1991</v>
      </c>
      <c r="G85" s="487">
        <v>1992</v>
      </c>
      <c r="H85" s="487">
        <v>1993</v>
      </c>
      <c r="I85" s="487">
        <v>1994</v>
      </c>
      <c r="J85" s="487">
        <v>1995</v>
      </c>
      <c r="K85" s="487">
        <v>1996</v>
      </c>
      <c r="L85" s="487">
        <v>1997</v>
      </c>
      <c r="M85" s="487">
        <v>1998</v>
      </c>
      <c r="N85" s="487">
        <v>1999</v>
      </c>
      <c r="O85" s="487">
        <v>2000</v>
      </c>
      <c r="P85" s="487">
        <v>2001</v>
      </c>
      <c r="Q85" s="487">
        <v>2002</v>
      </c>
      <c r="R85" s="487">
        <v>2003</v>
      </c>
      <c r="S85" s="487">
        <v>2004</v>
      </c>
      <c r="T85" s="487">
        <v>2005</v>
      </c>
      <c r="U85" s="487">
        <v>2006</v>
      </c>
      <c r="V85" s="487">
        <v>2007</v>
      </c>
      <c r="W85" s="487">
        <v>2008</v>
      </c>
      <c r="X85" s="487">
        <v>2009</v>
      </c>
      <c r="Y85" s="487">
        <v>2010</v>
      </c>
      <c r="Z85" s="487">
        <v>2011</v>
      </c>
      <c r="AA85" s="487">
        <v>2012</v>
      </c>
      <c r="AB85" s="487">
        <v>2013</v>
      </c>
      <c r="AC85" s="487">
        <v>2014</v>
      </c>
      <c r="AD85" s="487">
        <v>2015</v>
      </c>
      <c r="AE85" s="487">
        <v>2016</v>
      </c>
      <c r="AF85" s="487">
        <v>2017</v>
      </c>
      <c r="AG85" s="487">
        <v>2018</v>
      </c>
      <c r="AH85" s="487">
        <v>2019</v>
      </c>
      <c r="AI85" s="487">
        <v>2020</v>
      </c>
      <c r="AJ85" s="487">
        <v>2021</v>
      </c>
      <c r="AK85" s="487">
        <v>2022</v>
      </c>
    </row>
    <row r="86" spans="1:37" s="21" customFormat="1" ht="15" x14ac:dyDescent="0.35">
      <c r="A86" s="117" t="s">
        <v>30</v>
      </c>
      <c r="B86" s="117" t="s">
        <v>205</v>
      </c>
      <c r="C86" s="117"/>
      <c r="D86" s="181" t="s">
        <v>246</v>
      </c>
      <c r="E86" s="19">
        <v>172.53606160573185</v>
      </c>
      <c r="F86" s="19">
        <v>177.17689459972712</v>
      </c>
      <c r="G86" s="19">
        <v>191.3340701827706</v>
      </c>
      <c r="H86" s="19">
        <v>203.1029013543118</v>
      </c>
      <c r="I86" s="19">
        <v>213.84008956675834</v>
      </c>
      <c r="J86" s="19">
        <v>224.78911059949189</v>
      </c>
      <c r="K86" s="19">
        <v>231.71990901291827</v>
      </c>
      <c r="L86" s="19">
        <v>238.37014750314779</v>
      </c>
      <c r="M86" s="19">
        <v>246.67169624115184</v>
      </c>
      <c r="N86" s="19">
        <v>255.63545202624636</v>
      </c>
      <c r="O86" s="19">
        <v>263.47299072845624</v>
      </c>
      <c r="P86" s="19">
        <v>273.57951002849359</v>
      </c>
      <c r="Q86" s="19">
        <v>277.42981142363999</v>
      </c>
      <c r="R86" s="19">
        <v>280.7237355032218</v>
      </c>
      <c r="S86" s="19">
        <v>289.36358341001977</v>
      </c>
      <c r="T86" s="19">
        <v>283.88073703295896</v>
      </c>
      <c r="U86" s="19">
        <v>308.73464539352659</v>
      </c>
      <c r="V86" s="19">
        <v>308.02966803621149</v>
      </c>
      <c r="W86" s="19">
        <v>293.01549216116052</v>
      </c>
      <c r="X86" s="19">
        <v>283.75050344880202</v>
      </c>
      <c r="Y86" s="19">
        <v>280.45500605778898</v>
      </c>
      <c r="Z86" s="19">
        <v>259.9436503224897</v>
      </c>
      <c r="AA86" s="19">
        <v>237.97107935754372</v>
      </c>
      <c r="AB86" s="19">
        <v>238.18718205726799</v>
      </c>
      <c r="AC86" s="19">
        <v>236.75247745728154</v>
      </c>
      <c r="AD86" s="19">
        <v>233.77189104799106</v>
      </c>
      <c r="AE86" s="19">
        <v>231.1105522629432</v>
      </c>
      <c r="AF86" s="19">
        <v>227.00267593434461</v>
      </c>
      <c r="AG86" s="19">
        <v>221.90737471462552</v>
      </c>
      <c r="AH86" s="19">
        <v>189.1851468877073</v>
      </c>
      <c r="AI86" s="19">
        <v>213.21215362771892</v>
      </c>
      <c r="AJ86" s="19">
        <v>209.36419749056159</v>
      </c>
      <c r="AK86" s="19">
        <v>200.23536486455632</v>
      </c>
    </row>
    <row r="87" spans="1:37" s="21" customFormat="1" ht="15" x14ac:dyDescent="0.35">
      <c r="A87" s="117" t="s">
        <v>31</v>
      </c>
      <c r="B87" s="117" t="s">
        <v>206</v>
      </c>
      <c r="C87" s="117"/>
      <c r="D87" s="181" t="s">
        <v>246</v>
      </c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0.35119999999999996</v>
      </c>
      <c r="K87" s="123">
        <v>0.35119999999999996</v>
      </c>
      <c r="L87" s="123">
        <v>0.35119999999999996</v>
      </c>
      <c r="M87" s="123">
        <v>0.35119999999999996</v>
      </c>
      <c r="N87" s="123">
        <v>0.35119999999999996</v>
      </c>
      <c r="O87" s="123">
        <v>0.35119999999999996</v>
      </c>
      <c r="P87" s="123">
        <v>0.35119999999999996</v>
      </c>
      <c r="Q87" s="123">
        <v>0.35119999999999996</v>
      </c>
      <c r="R87" s="123">
        <v>0.52679999999999993</v>
      </c>
      <c r="S87" s="123">
        <v>0.52679999999999993</v>
      </c>
      <c r="T87" s="123">
        <v>0.878</v>
      </c>
      <c r="U87" s="123">
        <v>1.4047999999999998</v>
      </c>
      <c r="V87" s="123">
        <v>1.756</v>
      </c>
      <c r="W87" s="123">
        <v>1.8625891999999999</v>
      </c>
      <c r="X87" s="123">
        <v>2.2367794543999997</v>
      </c>
      <c r="Y87" s="123">
        <v>2.6769409079200002</v>
      </c>
      <c r="Z87" s="123">
        <v>2.5077241083999997</v>
      </c>
      <c r="AA87" s="123">
        <v>1.9630763</v>
      </c>
      <c r="AB87" s="123">
        <v>2.6282052</v>
      </c>
      <c r="AC87" s="123">
        <v>3.5365840000000004</v>
      </c>
      <c r="AD87" s="123">
        <v>3.7405258400000001</v>
      </c>
      <c r="AE87" s="123">
        <v>4.005311324</v>
      </c>
      <c r="AF87" s="123">
        <v>3.8114029168000005</v>
      </c>
      <c r="AG87" s="123">
        <v>4.2153498204000002</v>
      </c>
      <c r="AH87" s="123">
        <v>4.1906804963599997</v>
      </c>
      <c r="AI87" s="123">
        <v>5.6001363352000011</v>
      </c>
      <c r="AJ87" s="123">
        <v>5.4946010899999997</v>
      </c>
      <c r="AK87" s="123">
        <v>3.9666289259999998</v>
      </c>
    </row>
    <row r="88" spans="1:37" s="21" customFormat="1" ht="15" x14ac:dyDescent="0.35">
      <c r="A88" s="117" t="s">
        <v>32</v>
      </c>
      <c r="B88" s="117" t="s">
        <v>207</v>
      </c>
      <c r="C88" s="117"/>
      <c r="D88" s="181" t="s">
        <v>246</v>
      </c>
      <c r="E88" s="19">
        <v>15.600052964345515</v>
      </c>
      <c r="F88" s="19">
        <v>15.482561392970339</v>
      </c>
      <c r="G88" s="19">
        <v>15.090417015446921</v>
      </c>
      <c r="H88" s="19">
        <v>12.969726427709464</v>
      </c>
      <c r="I88" s="19">
        <v>11.998726195395655</v>
      </c>
      <c r="J88" s="19">
        <v>10.652491415063672</v>
      </c>
      <c r="K88" s="19">
        <v>9.5904339991834107</v>
      </c>
      <c r="L88" s="123">
        <v>9.2159920304327336</v>
      </c>
      <c r="M88" s="123">
        <v>7.8716958547851945</v>
      </c>
      <c r="N88" s="123">
        <v>6.5162739195936084</v>
      </c>
      <c r="O88" s="123">
        <v>6.260771279389818</v>
      </c>
      <c r="P88" s="123">
        <v>5.7366936821994381</v>
      </c>
      <c r="Q88" s="123">
        <v>5.3423629461557942</v>
      </c>
      <c r="R88" s="123">
        <v>4.6138064720172016</v>
      </c>
      <c r="S88" s="123">
        <v>6.9203627534090515</v>
      </c>
      <c r="T88" s="123">
        <v>5.5573345470239897</v>
      </c>
      <c r="U88" s="123">
        <v>5.7497759114371663</v>
      </c>
      <c r="V88" s="123">
        <v>8.7305811954460175</v>
      </c>
      <c r="W88" s="123">
        <v>7.018919753655064</v>
      </c>
      <c r="X88" s="123">
        <v>6.9010512572312743</v>
      </c>
      <c r="Y88" s="123">
        <v>6.6899681626095795</v>
      </c>
      <c r="Z88" s="123">
        <v>7.3850005751473908</v>
      </c>
      <c r="AA88" s="123">
        <v>7.1131856831429161</v>
      </c>
      <c r="AB88" s="123">
        <v>6.0870657461533337</v>
      </c>
      <c r="AC88" s="123">
        <v>8.2343240362550105</v>
      </c>
      <c r="AD88" s="123">
        <v>7.5686363171544144</v>
      </c>
      <c r="AE88" s="123">
        <v>8.1470449380097314</v>
      </c>
      <c r="AF88" s="123">
        <v>8.5611423208870931</v>
      </c>
      <c r="AG88" s="123">
        <v>7.568719307270765</v>
      </c>
      <c r="AH88" s="19">
        <v>9.992911793489851</v>
      </c>
      <c r="AI88" s="123">
        <v>6.9796963079934322</v>
      </c>
      <c r="AJ88" s="123">
        <v>8.1376844847120768</v>
      </c>
      <c r="AK88" s="19">
        <v>9.6860268858472374</v>
      </c>
    </row>
    <row r="89" spans="1:37" s="21" customFormat="1" ht="15" x14ac:dyDescent="0.35">
      <c r="A89" s="117" t="s">
        <v>33</v>
      </c>
      <c r="B89" s="117" t="s">
        <v>208</v>
      </c>
      <c r="C89" s="117"/>
      <c r="D89" s="181" t="s">
        <v>246</v>
      </c>
      <c r="E89" s="19">
        <v>19.345022769725226</v>
      </c>
      <c r="F89" s="19">
        <v>19.372407786816499</v>
      </c>
      <c r="G89" s="19">
        <v>19.162533823586301</v>
      </c>
      <c r="H89" s="19">
        <v>20.335121598645546</v>
      </c>
      <c r="I89" s="19">
        <v>18.991911017474912</v>
      </c>
      <c r="J89" s="19">
        <v>19.626677927800159</v>
      </c>
      <c r="K89" s="19">
        <v>23.109310128809675</v>
      </c>
      <c r="L89" s="19">
        <v>24.331216761037272</v>
      </c>
      <c r="M89" s="19">
        <v>20.161005639626456</v>
      </c>
      <c r="N89" s="19">
        <v>20.630925627930559</v>
      </c>
      <c r="O89" s="19">
        <v>22.422055966360361</v>
      </c>
      <c r="P89" s="19">
        <v>22.483941194621941</v>
      </c>
      <c r="Q89" s="19">
        <v>23.581926204106207</v>
      </c>
      <c r="R89" s="19">
        <v>21.953504749834952</v>
      </c>
      <c r="S89" s="19">
        <v>20.01901708273153</v>
      </c>
      <c r="T89" s="19">
        <v>19.222859894946588</v>
      </c>
      <c r="U89" s="19">
        <v>17.246048540738183</v>
      </c>
      <c r="V89" s="19">
        <v>18.081847224878516</v>
      </c>
      <c r="W89" s="19">
        <v>17.178525246037921</v>
      </c>
      <c r="X89" s="19">
        <v>16.357614684281028</v>
      </c>
      <c r="Y89" s="19">
        <v>15.85403934696785</v>
      </c>
      <c r="Z89" s="19">
        <v>16.703150405129684</v>
      </c>
      <c r="AA89" s="19">
        <v>19.178609647360446</v>
      </c>
      <c r="AB89" s="19">
        <v>18.626903363905377</v>
      </c>
      <c r="AC89" s="19">
        <v>17.050017289502296</v>
      </c>
      <c r="AD89" s="19">
        <v>19.492312590861292</v>
      </c>
      <c r="AE89" s="19">
        <v>17.564864137354594</v>
      </c>
      <c r="AF89" s="19">
        <v>19.03842646749834</v>
      </c>
      <c r="AG89" s="19">
        <v>20.024067443156682</v>
      </c>
      <c r="AH89" s="19">
        <v>18.654954279497762</v>
      </c>
      <c r="AI89" s="19">
        <v>18.301109519390586</v>
      </c>
      <c r="AJ89" s="19">
        <v>19.680983246595957</v>
      </c>
      <c r="AK89" s="19">
        <v>19.710668579460169</v>
      </c>
    </row>
    <row r="90" spans="1:37" s="22" customFormat="1" ht="15" x14ac:dyDescent="0.35">
      <c r="A90" s="118" t="s">
        <v>16</v>
      </c>
      <c r="B90" s="119" t="s">
        <v>141</v>
      </c>
      <c r="C90" s="119"/>
      <c r="D90" s="334" t="s">
        <v>247</v>
      </c>
      <c r="E90" s="20">
        <v>207.48113733980259</v>
      </c>
      <c r="F90" s="20">
        <v>212.03186377951397</v>
      </c>
      <c r="G90" s="20">
        <v>225.58702102180382</v>
      </c>
      <c r="H90" s="20">
        <v>236.40774938066681</v>
      </c>
      <c r="I90" s="20">
        <v>244.83072677962889</v>
      </c>
      <c r="J90" s="20">
        <v>255.41947994235574</v>
      </c>
      <c r="K90" s="20">
        <v>264.77085314091136</v>
      </c>
      <c r="L90" s="20">
        <v>272.26855629461784</v>
      </c>
      <c r="M90" s="20">
        <v>275.05559773556348</v>
      </c>
      <c r="N90" s="20">
        <v>283.13385157377053</v>
      </c>
      <c r="O90" s="20">
        <v>292.50701797420641</v>
      </c>
      <c r="P90" s="20">
        <v>302.15134490531494</v>
      </c>
      <c r="Q90" s="20">
        <v>306.70530057390198</v>
      </c>
      <c r="R90" s="20">
        <v>307.81784672507393</v>
      </c>
      <c r="S90" s="20">
        <v>316.82976324616033</v>
      </c>
      <c r="T90" s="20">
        <v>309.53893147492948</v>
      </c>
      <c r="U90" s="20">
        <v>333.13526984570194</v>
      </c>
      <c r="V90" s="20">
        <v>336.59809645653598</v>
      </c>
      <c r="W90" s="20">
        <v>319.07552636085347</v>
      </c>
      <c r="X90" s="20">
        <v>309.24594884471435</v>
      </c>
      <c r="Y90" s="20">
        <v>305.67595447528646</v>
      </c>
      <c r="Z90" s="20">
        <v>286.53952541116678</v>
      </c>
      <c r="AA90" s="20">
        <v>266.22595098804709</v>
      </c>
      <c r="AB90" s="20">
        <v>265.52935636732673</v>
      </c>
      <c r="AC90" s="20">
        <v>265.57340278303883</v>
      </c>
      <c r="AD90" s="20">
        <v>264.57336579600678</v>
      </c>
      <c r="AE90" s="20">
        <v>260.82777266230755</v>
      </c>
      <c r="AF90" s="20">
        <v>258.41364763953004</v>
      </c>
      <c r="AG90" s="20">
        <v>253.71551128545298</v>
      </c>
      <c r="AH90" s="20">
        <v>222.02369345705489</v>
      </c>
      <c r="AI90" s="20">
        <v>244.09309579030295</v>
      </c>
      <c r="AJ90" s="20">
        <v>242.67746631186964</v>
      </c>
      <c r="AK90" s="20">
        <v>233.59868925586372</v>
      </c>
    </row>
    <row r="91" spans="1:37" s="399" customFormat="1" ht="50.5" customHeight="1" x14ac:dyDescent="0.65">
      <c r="A91" s="521" t="s">
        <v>269</v>
      </c>
      <c r="B91" s="394"/>
      <c r="C91" s="394"/>
      <c r="D91" s="395"/>
      <c r="E91" s="396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  <c r="AK91" s="398"/>
    </row>
    <row r="92" spans="1:37" s="399" customFormat="1" ht="24.65" customHeight="1" x14ac:dyDescent="0.65">
      <c r="A92" s="520" t="s">
        <v>270</v>
      </c>
      <c r="B92" s="394"/>
      <c r="C92" s="394"/>
      <c r="D92" s="395"/>
      <c r="E92" s="396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  <c r="AK92" s="398"/>
    </row>
    <row r="93" spans="1:37" s="400" customFormat="1" ht="24.65" customHeight="1" x14ac:dyDescent="0.35">
      <c r="D93" s="401"/>
      <c r="E93" s="488">
        <v>1990</v>
      </c>
      <c r="F93" s="489">
        <v>1991</v>
      </c>
      <c r="G93" s="489">
        <v>1992</v>
      </c>
      <c r="H93" s="489">
        <v>1993</v>
      </c>
      <c r="I93" s="489">
        <v>1994</v>
      </c>
      <c r="J93" s="489">
        <v>1995</v>
      </c>
      <c r="K93" s="489">
        <v>1996</v>
      </c>
      <c r="L93" s="489">
        <v>1997</v>
      </c>
      <c r="M93" s="489">
        <v>1998</v>
      </c>
      <c r="N93" s="489">
        <v>1999</v>
      </c>
      <c r="O93" s="489">
        <v>2000</v>
      </c>
      <c r="P93" s="489">
        <v>2001</v>
      </c>
      <c r="Q93" s="489">
        <v>2002</v>
      </c>
      <c r="R93" s="489">
        <v>2003</v>
      </c>
      <c r="S93" s="489">
        <v>2004</v>
      </c>
      <c r="T93" s="489">
        <v>2005</v>
      </c>
      <c r="U93" s="489">
        <v>2006</v>
      </c>
      <c r="V93" s="489">
        <v>2007</v>
      </c>
      <c r="W93" s="489">
        <v>2008</v>
      </c>
      <c r="X93" s="489">
        <v>2009</v>
      </c>
      <c r="Y93" s="489">
        <v>2010</v>
      </c>
      <c r="Z93" s="489">
        <v>2011</v>
      </c>
      <c r="AA93" s="489">
        <v>2012</v>
      </c>
      <c r="AB93" s="489">
        <v>2013</v>
      </c>
      <c r="AC93" s="489">
        <v>2014</v>
      </c>
      <c r="AD93" s="489">
        <v>2015</v>
      </c>
      <c r="AE93" s="489">
        <v>2016</v>
      </c>
      <c r="AF93" s="489">
        <v>2017</v>
      </c>
      <c r="AG93" s="489">
        <v>2018</v>
      </c>
      <c r="AH93" s="489">
        <v>2019</v>
      </c>
      <c r="AI93" s="489">
        <v>2020</v>
      </c>
      <c r="AJ93" s="489">
        <v>2021</v>
      </c>
      <c r="AK93" s="489">
        <v>2022</v>
      </c>
    </row>
    <row r="94" spans="1:37" s="21" customFormat="1" ht="15" x14ac:dyDescent="0.35">
      <c r="A94" s="117" t="s">
        <v>36</v>
      </c>
      <c r="B94" s="117" t="s">
        <v>244</v>
      </c>
      <c r="C94" s="117"/>
      <c r="D94" s="181" t="s">
        <v>246</v>
      </c>
      <c r="E94" s="19">
        <v>221.10937807666664</v>
      </c>
      <c r="F94" s="19">
        <v>223.45648422493338</v>
      </c>
      <c r="G94" s="19">
        <v>204.96673222053337</v>
      </c>
      <c r="H94" s="19">
        <v>196.93769391346669</v>
      </c>
      <c r="I94" s="19">
        <v>215.03342151853334</v>
      </c>
      <c r="J94" s="19">
        <v>237.71387227506665</v>
      </c>
      <c r="K94" s="19">
        <v>273.30475524573336</v>
      </c>
      <c r="L94" s="19">
        <v>294.05093427306673</v>
      </c>
      <c r="M94" s="19">
        <v>340.36743871786666</v>
      </c>
      <c r="N94" s="19">
        <v>365.77115387800001</v>
      </c>
      <c r="O94" s="19">
        <v>410.43408736853331</v>
      </c>
      <c r="P94" s="19">
        <v>351.43484296319997</v>
      </c>
      <c r="Q94" s="19">
        <v>311.89578576600002</v>
      </c>
      <c r="R94" s="19">
        <v>335.20031285813332</v>
      </c>
      <c r="S94" s="19">
        <v>382.51090829640003</v>
      </c>
      <c r="T94" s="19">
        <v>424.43004818280002</v>
      </c>
      <c r="U94" s="19">
        <v>503.20407568560006</v>
      </c>
      <c r="V94" s="19">
        <v>514.92035819013336</v>
      </c>
      <c r="W94" s="19">
        <v>430.65361113226669</v>
      </c>
      <c r="X94" s="19">
        <v>345.61492852480001</v>
      </c>
      <c r="Y94" s="19">
        <v>379.7535549454667</v>
      </c>
      <c r="Z94" s="19">
        <v>424.71952189760009</v>
      </c>
      <c r="AA94" s="19">
        <v>445.07818250000008</v>
      </c>
      <c r="AB94" s="19">
        <v>502.36303520266659</v>
      </c>
      <c r="AC94" s="19">
        <v>584.78753803533334</v>
      </c>
      <c r="AD94" s="19">
        <v>679.12283684040005</v>
      </c>
      <c r="AE94" s="19">
        <v>923.85523979279992</v>
      </c>
      <c r="AF94" s="19">
        <v>1155.4370035488</v>
      </c>
      <c r="AG94" s="19">
        <v>1294.8181528967998</v>
      </c>
      <c r="AH94" s="19">
        <v>963.65322670770036</v>
      </c>
      <c r="AI94" s="19">
        <v>263.34999061560001</v>
      </c>
      <c r="AJ94" s="19">
        <v>415.3539187728</v>
      </c>
      <c r="AK94" s="19">
        <v>736.44203358506593</v>
      </c>
    </row>
    <row r="95" spans="1:37" s="21" customFormat="1" ht="15" x14ac:dyDescent="0.35">
      <c r="A95" s="117" t="s">
        <v>37</v>
      </c>
      <c r="B95" s="117" t="s">
        <v>245</v>
      </c>
      <c r="C95" s="117"/>
      <c r="D95" s="181" t="s">
        <v>246</v>
      </c>
      <c r="E95" s="19">
        <v>28.078924997337403</v>
      </c>
      <c r="F95" s="19">
        <v>14.003294293724482</v>
      </c>
      <c r="G95" s="19">
        <v>20.477506171547937</v>
      </c>
      <c r="H95" s="19">
        <v>29.859948628888905</v>
      </c>
      <c r="I95" s="19">
        <v>33.981450185235616</v>
      </c>
      <c r="J95" s="19">
        <v>3.3673142021675906</v>
      </c>
      <c r="K95" s="19">
        <v>19.20316050014323</v>
      </c>
      <c r="L95" s="19">
        <v>38.488416696452902</v>
      </c>
      <c r="M95" s="19">
        <v>52.028676183577467</v>
      </c>
      <c r="N95" s="19">
        <v>39.300358002951661</v>
      </c>
      <c r="O95" s="19">
        <v>54.39266252464077</v>
      </c>
      <c r="P95" s="19">
        <v>59.58949244727156</v>
      </c>
      <c r="Q95" s="19">
        <v>85.828630656119159</v>
      </c>
      <c r="R95" s="19">
        <v>19.407378412801254</v>
      </c>
      <c r="S95" s="19">
        <v>21.049201422195413</v>
      </c>
      <c r="T95" s="19">
        <v>1.7528135484112446</v>
      </c>
      <c r="U95" s="19">
        <v>17.329076702058739</v>
      </c>
      <c r="V95" s="19">
        <v>12.056398064687073</v>
      </c>
      <c r="W95" s="19">
        <v>47.983835185837414</v>
      </c>
      <c r="X95" s="19">
        <v>8.2248711263977814</v>
      </c>
      <c r="Y95" s="19">
        <v>0.25239549866666666</v>
      </c>
      <c r="Z95" s="19">
        <v>50.095054390143758</v>
      </c>
      <c r="AA95" s="19">
        <v>23.973493968715886</v>
      </c>
      <c r="AB95" s="19">
        <v>78.828862465477414</v>
      </c>
      <c r="AC95" s="19">
        <v>71.218037488772836</v>
      </c>
      <c r="AD95" s="19">
        <v>149.09981223853765</v>
      </c>
      <c r="AE95" s="19">
        <v>186.28610486189032</v>
      </c>
      <c r="AF95" s="19">
        <v>213.30217433150287</v>
      </c>
      <c r="AG95" s="19">
        <v>242.53078987824037</v>
      </c>
      <c r="AH95" s="19">
        <v>205.50549032160174</v>
      </c>
      <c r="AI95" s="19">
        <v>77.945079331447673</v>
      </c>
      <c r="AJ95" s="19">
        <v>128.49656920397638</v>
      </c>
      <c r="AK95" s="19">
        <v>287.79153782769163</v>
      </c>
    </row>
    <row r="96" spans="1:37" s="22" customFormat="1" ht="15" x14ac:dyDescent="0.35">
      <c r="A96" s="118" t="s">
        <v>16</v>
      </c>
      <c r="B96" s="119" t="s">
        <v>141</v>
      </c>
      <c r="C96" s="119"/>
      <c r="D96" s="334" t="s">
        <v>247</v>
      </c>
      <c r="E96" s="20">
        <v>249.18830307400407</v>
      </c>
      <c r="F96" s="20">
        <v>237.45977851865786</v>
      </c>
      <c r="G96" s="20">
        <v>225.4442383920813</v>
      </c>
      <c r="H96" s="20">
        <v>226.79764254235559</v>
      </c>
      <c r="I96" s="20">
        <v>249.01487170376896</v>
      </c>
      <c r="J96" s="20">
        <v>241.08118647723427</v>
      </c>
      <c r="K96" s="20">
        <v>292.50791574587663</v>
      </c>
      <c r="L96" s="20">
        <v>332.53935096951966</v>
      </c>
      <c r="M96" s="20">
        <v>392.39611490144415</v>
      </c>
      <c r="N96" s="20">
        <v>405.07151188095168</v>
      </c>
      <c r="O96" s="20">
        <v>464.82674989317411</v>
      </c>
      <c r="P96" s="20">
        <v>411.02433541047156</v>
      </c>
      <c r="Q96" s="20">
        <v>397.72441642211913</v>
      </c>
      <c r="R96" s="20">
        <v>354.60769127093454</v>
      </c>
      <c r="S96" s="20">
        <v>403.56010971859541</v>
      </c>
      <c r="T96" s="20">
        <v>426.18286173121129</v>
      </c>
      <c r="U96" s="20">
        <v>520.53315238765879</v>
      </c>
      <c r="V96" s="20">
        <v>526.97675625482043</v>
      </c>
      <c r="W96" s="20">
        <v>478.63744631810414</v>
      </c>
      <c r="X96" s="20">
        <v>353.83979965119778</v>
      </c>
      <c r="Y96" s="20">
        <v>380.00595044413336</v>
      </c>
      <c r="Z96" s="20">
        <v>474.81457628774382</v>
      </c>
      <c r="AA96" s="20">
        <v>469.05167646871598</v>
      </c>
      <c r="AB96" s="20">
        <v>581.19189766814407</v>
      </c>
      <c r="AC96" s="20">
        <v>656.00557552410612</v>
      </c>
      <c r="AD96" s="20">
        <v>828.22264907893759</v>
      </c>
      <c r="AE96" s="20">
        <v>1110.1413446546903</v>
      </c>
      <c r="AF96" s="20">
        <v>1368.7391778803028</v>
      </c>
      <c r="AG96" s="20">
        <v>1537.3489427750405</v>
      </c>
      <c r="AH96" s="20">
        <v>1169.1587170293021</v>
      </c>
      <c r="AI96" s="20">
        <v>341.29506994704764</v>
      </c>
      <c r="AJ96" s="20">
        <v>543.85048797677632</v>
      </c>
      <c r="AK96" s="20">
        <v>1024.2335714127578</v>
      </c>
    </row>
    <row r="97" spans="1:37" x14ac:dyDescent="0.35">
      <c r="C97" s="176"/>
      <c r="D97" s="335"/>
      <c r="AJ97" s="177"/>
    </row>
    <row r="98" spans="1:37" x14ac:dyDescent="0.35">
      <c r="C98" s="176"/>
      <c r="D98" s="335"/>
      <c r="AJ98" s="177"/>
    </row>
    <row r="99" spans="1:37" x14ac:dyDescent="0.35">
      <c r="C99" s="176"/>
      <c r="D99" s="335"/>
      <c r="AJ99" s="177"/>
    </row>
    <row r="100" spans="1:37" x14ac:dyDescent="0.35">
      <c r="C100" s="176"/>
      <c r="D100" s="335"/>
      <c r="AJ100" s="177"/>
    </row>
    <row r="101" spans="1:37" s="28" customFormat="1" ht="15" thickBot="1" x14ac:dyDescent="0.4">
      <c r="A101" s="179"/>
      <c r="B101" s="179"/>
      <c r="C101" s="179"/>
      <c r="D101" s="336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</row>
    <row r="102" spans="1:37" s="101" customFormat="1" ht="75" customHeight="1" thickTop="1" x14ac:dyDescent="0.35">
      <c r="A102" s="512" t="s">
        <v>271</v>
      </c>
      <c r="B102" s="512"/>
      <c r="C102" s="512"/>
      <c r="D102" s="512"/>
      <c r="E102" s="490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491"/>
      <c r="AC102" s="491"/>
      <c r="AD102" s="491"/>
      <c r="AE102" s="491"/>
      <c r="AF102" s="491"/>
      <c r="AG102" s="491"/>
      <c r="AH102" s="491"/>
      <c r="AI102" s="491"/>
      <c r="AJ102" s="491"/>
      <c r="AK102" s="491"/>
    </row>
    <row r="103" spans="1:37" s="514" customFormat="1" ht="25.5" customHeight="1" x14ac:dyDescent="0.65">
      <c r="A103" s="513"/>
      <c r="B103" s="513"/>
      <c r="C103" s="513"/>
      <c r="D103" s="513"/>
      <c r="E103" s="490">
        <v>2005</v>
      </c>
      <c r="F103" s="491">
        <v>2006</v>
      </c>
      <c r="G103" s="491">
        <v>2007</v>
      </c>
      <c r="H103" s="491">
        <v>2008</v>
      </c>
      <c r="I103" s="491">
        <v>2009</v>
      </c>
      <c r="J103" s="491">
        <v>2010</v>
      </c>
      <c r="K103" s="491">
        <v>2011</v>
      </c>
      <c r="L103" s="491">
        <v>2012</v>
      </c>
      <c r="M103" s="491">
        <v>2013</v>
      </c>
      <c r="N103" s="491">
        <v>2014</v>
      </c>
      <c r="O103" s="491">
        <v>2015</v>
      </c>
      <c r="P103" s="491">
        <v>2016</v>
      </c>
      <c r="Q103" s="491">
        <v>2017</v>
      </c>
      <c r="R103" s="491">
        <v>2018</v>
      </c>
      <c r="S103" s="491">
        <v>2019</v>
      </c>
      <c r="T103" s="491">
        <v>2020</v>
      </c>
      <c r="U103" s="491">
        <v>2021</v>
      </c>
      <c r="V103" s="491">
        <v>2022</v>
      </c>
      <c r="W103" s="491"/>
      <c r="X103" s="491"/>
      <c r="Y103" s="491"/>
      <c r="Z103" s="491"/>
      <c r="AA103" s="491"/>
      <c r="AB103" s="491"/>
      <c r="AC103" s="491"/>
      <c r="AD103" s="491"/>
      <c r="AE103" s="491"/>
      <c r="AF103" s="491"/>
      <c r="AG103" s="491"/>
      <c r="AH103" s="491"/>
      <c r="AI103" s="491"/>
      <c r="AJ103" s="491"/>
      <c r="AK103" s="491"/>
    </row>
    <row r="104" spans="1:37" s="24" customFormat="1" ht="17.25" customHeight="1" x14ac:dyDescent="0.35">
      <c r="A104" s="182" t="s">
        <v>68</v>
      </c>
      <c r="B104" s="182" t="s">
        <v>178</v>
      </c>
      <c r="C104" s="182"/>
      <c r="D104" s="181" t="s">
        <v>246</v>
      </c>
      <c r="E104" s="182">
        <v>852.8829310927872</v>
      </c>
      <c r="F104" s="182">
        <v>1273.7572023640969</v>
      </c>
      <c r="G104" s="182">
        <v>1414.5983388630546</v>
      </c>
      <c r="H104" s="182">
        <v>1931.1151277677468</v>
      </c>
      <c r="I104" s="182">
        <v>1764.1449942061058</v>
      </c>
      <c r="J104" s="182">
        <v>1783.4334517036384</v>
      </c>
      <c r="K104" s="182">
        <v>1680.8912393316</v>
      </c>
      <c r="L104" s="182">
        <v>1754.8609910767771</v>
      </c>
      <c r="M104" s="182">
        <v>1771.0008677179781</v>
      </c>
      <c r="N104" s="182">
        <v>1744.9715736278213</v>
      </c>
      <c r="O104" s="182">
        <v>1801.5981907139039</v>
      </c>
      <c r="P104" s="182">
        <v>1771.6683497563383</v>
      </c>
      <c r="Q104" s="182">
        <v>1824.7934949065466</v>
      </c>
      <c r="R104" s="182">
        <v>1846.9543490538745</v>
      </c>
      <c r="S104" s="182">
        <v>1802.8861236605896</v>
      </c>
      <c r="T104" s="182">
        <v>1770.3866457865277</v>
      </c>
      <c r="U104" s="182">
        <v>1843.5880000000002</v>
      </c>
      <c r="V104" s="182">
        <v>1875.076</v>
      </c>
      <c r="W104" s="23"/>
      <c r="X104" s="23"/>
    </row>
    <row r="105" spans="1:37" s="24" customFormat="1" ht="17.25" customHeight="1" x14ac:dyDescent="0.35">
      <c r="A105" s="182" t="s">
        <v>70</v>
      </c>
      <c r="B105" s="182" t="s">
        <v>130</v>
      </c>
      <c r="C105" s="182" t="s">
        <v>256</v>
      </c>
      <c r="D105" s="181" t="s">
        <v>246</v>
      </c>
      <c r="E105" s="182">
        <v>26.007138153333333</v>
      </c>
      <c r="F105" s="182">
        <v>28.138312839999998</v>
      </c>
      <c r="G105" s="182">
        <v>22.051151063333332</v>
      </c>
      <c r="H105" s="182">
        <v>26.235003593333332</v>
      </c>
      <c r="I105" s="182">
        <v>21.786911006666664</v>
      </c>
      <c r="J105" s="182">
        <v>21.137412779999998</v>
      </c>
      <c r="K105" s="182">
        <v>20.279152960000001</v>
      </c>
      <c r="L105" s="182">
        <v>20.86468747</v>
      </c>
      <c r="M105" s="182">
        <v>19.615938723333336</v>
      </c>
      <c r="N105" s="182">
        <v>19.549418533333334</v>
      </c>
      <c r="O105" s="182">
        <v>20.441658636666666</v>
      </c>
      <c r="P105" s="182">
        <v>22.574404196666666</v>
      </c>
      <c r="Q105" s="182">
        <v>22.95845761</v>
      </c>
      <c r="R105" s="182">
        <v>24.583191306666667</v>
      </c>
      <c r="S105" s="182">
        <v>27.755915457878668</v>
      </c>
      <c r="T105" s="182">
        <v>13.1457037426</v>
      </c>
      <c r="U105" s="182">
        <v>20.735413380000001</v>
      </c>
      <c r="V105" s="182">
        <v>24.085325513333334</v>
      </c>
      <c r="W105" s="23"/>
      <c r="X105" s="23"/>
    </row>
    <row r="106" spans="1:37" s="24" customFormat="1" ht="17.25" customHeight="1" x14ac:dyDescent="0.35">
      <c r="A106" s="182" t="s">
        <v>69</v>
      </c>
      <c r="B106" s="182" t="s">
        <v>179</v>
      </c>
      <c r="C106" s="182"/>
      <c r="D106" s="181" t="s">
        <v>246</v>
      </c>
      <c r="E106" s="182">
        <f t="shared" ref="E106:V106" si="17">E117</f>
        <v>3143.460156999743</v>
      </c>
      <c r="F106" s="182">
        <f t="shared" si="17"/>
        <v>3277.222856214411</v>
      </c>
      <c r="G106" s="182">
        <f t="shared" si="17"/>
        <v>3448.1063196137929</v>
      </c>
      <c r="H106" s="182">
        <f t="shared" si="17"/>
        <v>3309.6751051438432</v>
      </c>
      <c r="I106" s="182">
        <f t="shared" si="17"/>
        <v>3180.8046433841023</v>
      </c>
      <c r="J106" s="182">
        <f t="shared" si="17"/>
        <v>3063.0360743902793</v>
      </c>
      <c r="K106" s="182">
        <f t="shared" si="17"/>
        <v>2954.0518028371011</v>
      </c>
      <c r="L106" s="182">
        <f t="shared" si="17"/>
        <v>2873.0612801383122</v>
      </c>
      <c r="M106" s="182">
        <f t="shared" si="17"/>
        <v>2854.8480714576463</v>
      </c>
      <c r="N106" s="182">
        <f t="shared" si="17"/>
        <v>2888.1695250483108</v>
      </c>
      <c r="O106" s="182">
        <f t="shared" si="17"/>
        <v>2912.3568740190021</v>
      </c>
      <c r="P106" s="182">
        <f t="shared" si="17"/>
        <v>2893.5934783530624</v>
      </c>
      <c r="Q106" s="182">
        <f t="shared" si="17"/>
        <v>2926.0772566949358</v>
      </c>
      <c r="R106" s="182">
        <f t="shared" si="17"/>
        <v>2956.8707910542053</v>
      </c>
      <c r="S106" s="182">
        <f t="shared" si="17"/>
        <v>2858.3498738412291</v>
      </c>
      <c r="T106" s="182">
        <f t="shared" si="17"/>
        <v>2711.9343667278263</v>
      </c>
      <c r="U106" s="182">
        <f t="shared" si="17"/>
        <v>2767.0662109233122</v>
      </c>
      <c r="V106" s="182">
        <f t="shared" si="17"/>
        <v>2766.8395764107227</v>
      </c>
      <c r="W106" s="23"/>
      <c r="X106" s="23"/>
    </row>
    <row r="107" spans="1:37" s="24" customFormat="1" ht="17.25" customHeight="1" x14ac:dyDescent="0.35">
      <c r="A107" s="182" t="s">
        <v>131</v>
      </c>
      <c r="B107" s="182" t="s">
        <v>180</v>
      </c>
      <c r="C107" s="182"/>
      <c r="D107" s="181" t="s">
        <v>246</v>
      </c>
      <c r="E107" s="182">
        <v>7745.9762440253562</v>
      </c>
      <c r="F107" s="182">
        <v>7798.5372127211649</v>
      </c>
      <c r="G107" s="182">
        <v>7700.2747971120243</v>
      </c>
      <c r="H107" s="182">
        <v>7741.9116195473371</v>
      </c>
      <c r="I107" s="182">
        <v>7785.7601698198168</v>
      </c>
      <c r="J107" s="182">
        <v>7767.3487540486158</v>
      </c>
      <c r="K107" s="182">
        <v>7747.2625234575435</v>
      </c>
      <c r="L107" s="182">
        <v>7753.2772980530008</v>
      </c>
      <c r="M107" s="182">
        <v>7753.7915214423783</v>
      </c>
      <c r="N107" s="182">
        <v>7748.0129203167553</v>
      </c>
      <c r="O107" s="182">
        <v>7739.2159532055402</v>
      </c>
      <c r="P107" s="182">
        <v>7720.3272937839329</v>
      </c>
      <c r="Q107" s="182">
        <v>7693.1265864653978</v>
      </c>
      <c r="R107" s="182">
        <v>7680.251944371128</v>
      </c>
      <c r="S107" s="182">
        <v>7693.3661036372523</v>
      </c>
      <c r="T107" s="182">
        <v>7701.6977654804423</v>
      </c>
      <c r="U107" s="182">
        <v>7699.0368574365402</v>
      </c>
      <c r="V107" s="182">
        <v>7757.0261112450144</v>
      </c>
      <c r="W107" s="23"/>
      <c r="X107" s="23"/>
    </row>
    <row r="108" spans="1:37" s="26" customFormat="1" ht="17.25" customHeight="1" x14ac:dyDescent="0.3">
      <c r="A108" s="206" t="s">
        <v>17</v>
      </c>
      <c r="B108" s="20" t="s">
        <v>136</v>
      </c>
      <c r="C108" s="206"/>
      <c r="D108" s="334" t="s">
        <v>247</v>
      </c>
      <c r="E108" s="206">
        <f t="shared" ref="E108:V108" si="18">SUM(E104:E107)</f>
        <v>11768.32647027122</v>
      </c>
      <c r="F108" s="206">
        <f t="shared" si="18"/>
        <v>12377.655584139673</v>
      </c>
      <c r="G108" s="206">
        <f t="shared" si="18"/>
        <v>12585.030606652206</v>
      </c>
      <c r="H108" s="206">
        <f t="shared" si="18"/>
        <v>13008.93685605226</v>
      </c>
      <c r="I108" s="206">
        <f t="shared" si="18"/>
        <v>12752.496718416693</v>
      </c>
      <c r="J108" s="206">
        <f t="shared" si="18"/>
        <v>12634.955692922533</v>
      </c>
      <c r="K108" s="206">
        <f t="shared" si="18"/>
        <v>12402.484718586245</v>
      </c>
      <c r="L108" s="206">
        <f t="shared" si="18"/>
        <v>12402.064256738089</v>
      </c>
      <c r="M108" s="206">
        <f t="shared" si="18"/>
        <v>12399.256399341335</v>
      </c>
      <c r="N108" s="206">
        <f t="shared" si="18"/>
        <v>12400.703437526221</v>
      </c>
      <c r="O108" s="206">
        <f t="shared" si="18"/>
        <v>12473.612676575114</v>
      </c>
      <c r="P108" s="206">
        <f t="shared" si="18"/>
        <v>12408.16352609</v>
      </c>
      <c r="Q108" s="206">
        <f t="shared" si="18"/>
        <v>12466.95579567688</v>
      </c>
      <c r="R108" s="206">
        <f t="shared" si="18"/>
        <v>12508.660275785875</v>
      </c>
      <c r="S108" s="206">
        <f t="shared" si="18"/>
        <v>12382.358016596951</v>
      </c>
      <c r="T108" s="206">
        <f t="shared" si="18"/>
        <v>12197.164481737396</v>
      </c>
      <c r="U108" s="206">
        <f t="shared" si="18"/>
        <v>12330.426481739853</v>
      </c>
      <c r="V108" s="206">
        <f t="shared" si="18"/>
        <v>12423.02701316907</v>
      </c>
      <c r="W108" s="25"/>
      <c r="X108" s="25"/>
    </row>
    <row r="109" spans="1:37" s="26" customFormat="1" ht="17.25" customHeight="1" x14ac:dyDescent="0.3">
      <c r="A109" s="206" t="s">
        <v>18</v>
      </c>
      <c r="B109" s="20" t="s">
        <v>137</v>
      </c>
      <c r="C109" s="206"/>
      <c r="D109" s="334" t="s">
        <v>247</v>
      </c>
      <c r="E109" s="206">
        <v>4022.3502262458637</v>
      </c>
      <c r="F109" s="206">
        <v>4579.1183714185081</v>
      </c>
      <c r="G109" s="206">
        <v>4884.755809540181</v>
      </c>
      <c r="H109" s="206">
        <v>5267.0252365049237</v>
      </c>
      <c r="I109" s="206">
        <v>4966.7365485968749</v>
      </c>
      <c r="J109" s="206">
        <v>4867.6069388739179</v>
      </c>
      <c r="K109" s="206">
        <v>4655.2221951287011</v>
      </c>
      <c r="L109" s="206">
        <v>4648.7869586850893</v>
      </c>
      <c r="M109" s="206">
        <v>4645.4648778989576</v>
      </c>
      <c r="N109" s="206">
        <v>4652.6905172094657</v>
      </c>
      <c r="O109" s="206">
        <v>4734.396723369573</v>
      </c>
      <c r="P109" s="206">
        <v>4687.8362323060674</v>
      </c>
      <c r="Q109" s="206">
        <v>4773.8292092114825</v>
      </c>
      <c r="R109" s="206">
        <v>4828.4083314147465</v>
      </c>
      <c r="S109" s="206">
        <v>4688.9919129596974</v>
      </c>
      <c r="T109" s="206">
        <v>4495.466716256954</v>
      </c>
      <c r="U109" s="206">
        <v>4631.3896243033123</v>
      </c>
      <c r="V109" s="206">
        <v>4666.0009019240561</v>
      </c>
      <c r="W109" s="25"/>
      <c r="X109" s="25"/>
    </row>
    <row r="110" spans="1:37" s="385" customFormat="1" ht="49.5" customHeight="1" x14ac:dyDescent="0.65">
      <c r="A110" s="519" t="s">
        <v>272</v>
      </c>
      <c r="B110" s="382"/>
      <c r="C110" s="383"/>
      <c r="D110" s="383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</row>
    <row r="111" spans="1:37" s="385" customFormat="1" ht="23.5" customHeight="1" x14ac:dyDescent="0.65">
      <c r="A111" s="518" t="s">
        <v>153</v>
      </c>
      <c r="B111" s="382"/>
      <c r="C111" s="383"/>
      <c r="D111" s="383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</row>
    <row r="112" spans="1:37" s="385" customFormat="1" ht="24" customHeight="1" x14ac:dyDescent="0.65">
      <c r="A112" s="386"/>
      <c r="B112" s="515"/>
      <c r="C112" s="516"/>
      <c r="D112" s="516"/>
      <c r="E112" s="492">
        <v>2005</v>
      </c>
      <c r="F112" s="493">
        <v>2006</v>
      </c>
      <c r="G112" s="493">
        <v>2007</v>
      </c>
      <c r="H112" s="493">
        <v>2008</v>
      </c>
      <c r="I112" s="493">
        <v>2009</v>
      </c>
      <c r="J112" s="493">
        <v>2010</v>
      </c>
      <c r="K112" s="493">
        <v>2011</v>
      </c>
      <c r="L112" s="493">
        <v>2012</v>
      </c>
      <c r="M112" s="493">
        <v>2013</v>
      </c>
      <c r="N112" s="493">
        <v>2014</v>
      </c>
      <c r="O112" s="493">
        <v>2015</v>
      </c>
      <c r="P112" s="493">
        <v>2016</v>
      </c>
      <c r="Q112" s="493">
        <v>2017</v>
      </c>
      <c r="R112" s="493">
        <v>2018</v>
      </c>
      <c r="S112" s="493">
        <v>2019</v>
      </c>
      <c r="T112" s="493">
        <v>2020</v>
      </c>
      <c r="U112" s="493">
        <v>2021</v>
      </c>
      <c r="V112" s="493">
        <v>2022</v>
      </c>
      <c r="W112" s="493">
        <v>2023</v>
      </c>
      <c r="X112" s="493">
        <v>2024</v>
      </c>
      <c r="Y112" s="493">
        <v>2025</v>
      </c>
      <c r="Z112" s="493">
        <v>2026</v>
      </c>
      <c r="AA112" s="493">
        <v>2027</v>
      </c>
      <c r="AB112" s="493">
        <v>2028</v>
      </c>
      <c r="AC112" s="493">
        <v>2029</v>
      </c>
      <c r="AD112" s="493">
        <v>2030</v>
      </c>
      <c r="AE112" s="493"/>
      <c r="AF112" s="493"/>
      <c r="AG112" s="493"/>
      <c r="AH112" s="493"/>
      <c r="AI112" s="493"/>
      <c r="AJ112" s="493"/>
      <c r="AK112" s="493"/>
    </row>
    <row r="113" spans="1:37" s="211" customFormat="1" ht="15" x14ac:dyDescent="0.35">
      <c r="A113" s="182" t="s">
        <v>5</v>
      </c>
      <c r="B113" s="117" t="s">
        <v>132</v>
      </c>
      <c r="C113" s="182" t="s">
        <v>257</v>
      </c>
      <c r="D113" s="181" t="s">
        <v>246</v>
      </c>
      <c r="E113" s="182">
        <v>2101.228562914574</v>
      </c>
      <c r="F113" s="182">
        <v>2168.0618227365048</v>
      </c>
      <c r="G113" s="182">
        <v>2315.4896299396532</v>
      </c>
      <c r="H113" s="182">
        <v>2183.5659275098005</v>
      </c>
      <c r="I113" s="182">
        <v>2095.0864152077434</v>
      </c>
      <c r="J113" s="182">
        <v>1983.7459856724531</v>
      </c>
      <c r="K113" s="182">
        <v>1862.6569704630401</v>
      </c>
      <c r="L113" s="182">
        <v>1819.0181059295626</v>
      </c>
      <c r="M113" s="182">
        <v>1789.5319754174848</v>
      </c>
      <c r="N113" s="182">
        <v>1781.3712577696565</v>
      </c>
      <c r="O113" s="182">
        <v>1825.4316396461095</v>
      </c>
      <c r="P113" s="182">
        <v>1794.0111040959296</v>
      </c>
      <c r="Q113" s="182">
        <v>1836.371093230046</v>
      </c>
      <c r="R113" s="182">
        <v>1874.405995286477</v>
      </c>
      <c r="S113" s="182">
        <v>1815.3762680994535</v>
      </c>
      <c r="T113" s="182">
        <v>1643.5958869169394</v>
      </c>
      <c r="U113" s="182">
        <v>1732.8552005286149</v>
      </c>
      <c r="V113" s="182">
        <v>1787.638506425619</v>
      </c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</row>
    <row r="114" spans="1:37" s="211" customFormat="1" ht="15" x14ac:dyDescent="0.35">
      <c r="A114" s="182" t="s">
        <v>38</v>
      </c>
      <c r="B114" s="117" t="s">
        <v>138</v>
      </c>
      <c r="C114" s="182" t="s">
        <v>258</v>
      </c>
      <c r="D114" s="181" t="s">
        <v>246</v>
      </c>
      <c r="E114" s="182">
        <v>128.84860532302389</v>
      </c>
      <c r="F114" s="182">
        <v>146.14869461976468</v>
      </c>
      <c r="G114" s="182">
        <v>149.33701269891003</v>
      </c>
      <c r="H114" s="182">
        <v>143.8883958244287</v>
      </c>
      <c r="I114" s="182">
        <v>122.97928932220043</v>
      </c>
      <c r="J114" s="182">
        <v>133.9837503105739</v>
      </c>
      <c r="K114" s="182">
        <v>167.16770662410477</v>
      </c>
      <c r="L114" s="182">
        <v>155.25058927596069</v>
      </c>
      <c r="M114" s="182">
        <v>182.84587286953047</v>
      </c>
      <c r="N114" s="182">
        <v>180.13182401838594</v>
      </c>
      <c r="O114" s="182">
        <v>172.02088350626468</v>
      </c>
      <c r="P114" s="182">
        <v>188.51108236403002</v>
      </c>
      <c r="Q114" s="182">
        <v>180.21367205880574</v>
      </c>
      <c r="R114" s="182">
        <v>200.45192969506593</v>
      </c>
      <c r="S114" s="182">
        <v>210.044292482223</v>
      </c>
      <c r="T114" s="182">
        <v>214.7617378717141</v>
      </c>
      <c r="U114" s="182">
        <v>178.7863282294104</v>
      </c>
      <c r="V114" s="182">
        <v>149.33682192340325</v>
      </c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</row>
    <row r="115" spans="1:37" s="211" customFormat="1" ht="15" x14ac:dyDescent="0.35">
      <c r="A115" s="182" t="s">
        <v>3</v>
      </c>
      <c r="B115" s="117" t="s">
        <v>133</v>
      </c>
      <c r="C115" s="182"/>
      <c r="D115" s="181" t="s">
        <v>246</v>
      </c>
      <c r="E115" s="182">
        <v>603.84405728721583</v>
      </c>
      <c r="F115" s="182">
        <v>629.87706901243962</v>
      </c>
      <c r="G115" s="182">
        <v>646.68158051869307</v>
      </c>
      <c r="H115" s="182">
        <v>663.14525544876005</v>
      </c>
      <c r="I115" s="182">
        <v>653.49299000944347</v>
      </c>
      <c r="J115" s="182">
        <v>639.63038393196609</v>
      </c>
      <c r="K115" s="182">
        <v>637.68760033879005</v>
      </c>
      <c r="L115" s="182">
        <v>632.56663394474219</v>
      </c>
      <c r="M115" s="182">
        <v>616.94086680330463</v>
      </c>
      <c r="N115" s="182">
        <v>661.09304047722981</v>
      </c>
      <c r="O115" s="182">
        <v>650.33098507062186</v>
      </c>
      <c r="P115" s="182">
        <v>650.24351923079553</v>
      </c>
      <c r="Q115" s="182">
        <v>651.07884376655443</v>
      </c>
      <c r="R115" s="182">
        <v>628.29735478720954</v>
      </c>
      <c r="S115" s="182">
        <v>610.90561980249811</v>
      </c>
      <c r="T115" s="182">
        <v>609.48364614886987</v>
      </c>
      <c r="U115" s="182">
        <v>612.74653429160969</v>
      </c>
      <c r="V115" s="182">
        <v>596.26381448560176</v>
      </c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</row>
    <row r="116" spans="1:37" s="211" customFormat="1" ht="15" x14ac:dyDescent="0.35">
      <c r="A116" s="182" t="s">
        <v>1</v>
      </c>
      <c r="B116" s="117" t="s">
        <v>135</v>
      </c>
      <c r="C116" s="182"/>
      <c r="D116" s="181" t="s">
        <v>246</v>
      </c>
      <c r="E116" s="182">
        <v>309.53893147492948</v>
      </c>
      <c r="F116" s="182">
        <v>333.13526984570194</v>
      </c>
      <c r="G116" s="182">
        <v>336.59809645653598</v>
      </c>
      <c r="H116" s="182">
        <v>319.07552636085347</v>
      </c>
      <c r="I116" s="182">
        <v>309.24594884471435</v>
      </c>
      <c r="J116" s="182">
        <v>305.67595447528646</v>
      </c>
      <c r="K116" s="182">
        <v>286.53952541116678</v>
      </c>
      <c r="L116" s="182">
        <v>266.22595098804709</v>
      </c>
      <c r="M116" s="182">
        <v>265.52935636732673</v>
      </c>
      <c r="N116" s="182">
        <v>265.57340278303883</v>
      </c>
      <c r="O116" s="182">
        <v>264.57336579600678</v>
      </c>
      <c r="P116" s="182">
        <v>260.82777266230755</v>
      </c>
      <c r="Q116" s="182">
        <v>258.41364763953004</v>
      </c>
      <c r="R116" s="182">
        <v>253.71551128545298</v>
      </c>
      <c r="S116" s="182">
        <v>222.02369345705489</v>
      </c>
      <c r="T116" s="182">
        <v>244.09309579030295</v>
      </c>
      <c r="U116" s="182">
        <v>242.67746631186964</v>
      </c>
      <c r="V116" s="182">
        <v>233.59868925586372</v>
      </c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</row>
    <row r="117" spans="1:37" s="212" customFormat="1" ht="15" x14ac:dyDescent="0.35">
      <c r="A117" s="206" t="s">
        <v>16</v>
      </c>
      <c r="B117" s="117"/>
      <c r="C117" s="206"/>
      <c r="D117" s="334" t="s">
        <v>247</v>
      </c>
      <c r="E117" s="206">
        <v>3143.460156999743</v>
      </c>
      <c r="F117" s="206">
        <v>3277.222856214411</v>
      </c>
      <c r="G117" s="206">
        <v>3448.1063196137929</v>
      </c>
      <c r="H117" s="206">
        <v>3309.6751051438432</v>
      </c>
      <c r="I117" s="206">
        <v>3180.8046433841023</v>
      </c>
      <c r="J117" s="206">
        <v>3063.0360743902793</v>
      </c>
      <c r="K117" s="206">
        <v>2954.0518028371011</v>
      </c>
      <c r="L117" s="206">
        <v>2873.0612801383122</v>
      </c>
      <c r="M117" s="206">
        <v>2854.8480714576463</v>
      </c>
      <c r="N117" s="206">
        <v>2888.1695250483108</v>
      </c>
      <c r="O117" s="206">
        <v>2912.3568740190021</v>
      </c>
      <c r="P117" s="206">
        <v>2893.5934783530624</v>
      </c>
      <c r="Q117" s="206">
        <v>2926.0772566949358</v>
      </c>
      <c r="R117" s="206">
        <v>2956.8707910542053</v>
      </c>
      <c r="S117" s="206">
        <v>2858.3498738412291</v>
      </c>
      <c r="T117" s="206">
        <v>2711.9343667278263</v>
      </c>
      <c r="U117" s="206">
        <v>2767.0662109233122</v>
      </c>
      <c r="V117" s="206">
        <v>2766.8395764107227</v>
      </c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</row>
    <row r="118" spans="1:37" s="409" customFormat="1" ht="28" customHeight="1" x14ac:dyDescent="0.35">
      <c r="A118" s="402" t="s">
        <v>47</v>
      </c>
      <c r="B118" s="402" t="s">
        <v>47</v>
      </c>
      <c r="C118" s="403" t="s">
        <v>259</v>
      </c>
      <c r="D118" s="403"/>
      <c r="E118" s="498">
        <v>3109.3290000000002</v>
      </c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6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8"/>
      <c r="AF118" s="408"/>
      <c r="AG118" s="408"/>
      <c r="AH118" s="408"/>
      <c r="AI118" s="408"/>
      <c r="AJ118" s="408"/>
      <c r="AK118" s="408"/>
    </row>
    <row r="119" spans="1:37" s="409" customFormat="1" ht="33" customHeight="1" x14ac:dyDescent="0.35">
      <c r="A119" s="410" t="s">
        <v>58</v>
      </c>
      <c r="B119" s="410" t="s">
        <v>150</v>
      </c>
      <c r="C119" s="403" t="s">
        <v>260</v>
      </c>
      <c r="D119" s="403"/>
      <c r="E119" s="411" t="s">
        <v>67</v>
      </c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3">
        <v>2876.15</v>
      </c>
      <c r="V119" s="413">
        <v>2802.9929999999999</v>
      </c>
      <c r="W119" s="413">
        <v>2681.9318887499999</v>
      </c>
      <c r="X119" s="413">
        <v>2560.8707774999998</v>
      </c>
      <c r="Y119" s="413">
        <v>2439.8096662500002</v>
      </c>
      <c r="Z119" s="413">
        <v>2438.1742851515974</v>
      </c>
      <c r="AA119" s="413">
        <v>2287.256741363698</v>
      </c>
      <c r="AB119" s="413">
        <v>2136.3391975757986</v>
      </c>
      <c r="AC119" s="413">
        <v>1985.4216537878995</v>
      </c>
      <c r="AD119" s="413">
        <v>1834.5041100000001</v>
      </c>
      <c r="AE119" s="412"/>
      <c r="AF119" s="413"/>
      <c r="AG119" s="412"/>
      <c r="AH119" s="412"/>
      <c r="AI119" s="412"/>
      <c r="AJ119" s="412"/>
      <c r="AK119" s="412"/>
    </row>
    <row r="120" spans="1:37" s="409" customFormat="1" ht="27.75" customHeight="1" x14ac:dyDescent="0.35">
      <c r="A120" s="414" t="s">
        <v>57</v>
      </c>
      <c r="B120" s="414" t="s">
        <v>151</v>
      </c>
      <c r="C120" s="403" t="s">
        <v>261</v>
      </c>
      <c r="D120" s="403"/>
      <c r="E120" s="404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99"/>
      <c r="V120" s="500"/>
      <c r="W120" s="500"/>
      <c r="X120" s="500"/>
      <c r="Y120" s="500"/>
      <c r="Z120" s="500"/>
      <c r="AA120" s="500"/>
      <c r="AB120" s="500"/>
      <c r="AC120" s="500"/>
      <c r="AD120" s="413">
        <f>$E$117*0.45</f>
        <v>1414.5570706498845</v>
      </c>
      <c r="AE120" s="408"/>
      <c r="AF120" s="408"/>
      <c r="AG120" s="408"/>
      <c r="AH120" s="408"/>
      <c r="AI120" s="408"/>
      <c r="AJ120" s="408"/>
      <c r="AK120" s="408"/>
    </row>
    <row r="121" spans="1:37" s="385" customFormat="1" ht="52" customHeight="1" x14ac:dyDescent="0.65">
      <c r="A121" s="519" t="s">
        <v>272</v>
      </c>
      <c r="B121" s="382"/>
      <c r="C121" s="383"/>
      <c r="D121" s="383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</row>
    <row r="122" spans="1:37" s="385" customFormat="1" ht="23.5" customHeight="1" x14ac:dyDescent="0.65">
      <c r="A122" s="518" t="s">
        <v>273</v>
      </c>
      <c r="B122" s="382"/>
      <c r="C122" s="383"/>
      <c r="D122" s="383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</row>
    <row r="123" spans="1:37" s="504" customFormat="1" ht="30.5" x14ac:dyDescent="0.35">
      <c r="A123" s="531"/>
      <c r="B123" s="505"/>
      <c r="C123" s="506"/>
      <c r="D123" s="506"/>
      <c r="E123" s="507">
        <v>2005</v>
      </c>
      <c r="F123" s="508">
        <v>2006</v>
      </c>
      <c r="G123" s="508">
        <v>2007</v>
      </c>
      <c r="H123" s="508">
        <v>2008</v>
      </c>
      <c r="I123" s="508">
        <v>2009</v>
      </c>
      <c r="J123" s="508">
        <v>2010</v>
      </c>
      <c r="K123" s="508">
        <v>2011</v>
      </c>
      <c r="L123" s="508">
        <v>2012</v>
      </c>
      <c r="M123" s="508">
        <v>2013</v>
      </c>
      <c r="N123" s="508">
        <v>2014</v>
      </c>
      <c r="O123" s="508">
        <v>2015</v>
      </c>
      <c r="P123" s="508">
        <v>2016</v>
      </c>
      <c r="Q123" s="508">
        <v>2017</v>
      </c>
      <c r="R123" s="508">
        <v>2018</v>
      </c>
      <c r="S123" s="508">
        <v>2019</v>
      </c>
      <c r="T123" s="508">
        <v>2020</v>
      </c>
      <c r="U123" s="508">
        <v>2021</v>
      </c>
      <c r="V123" s="508">
        <v>2022</v>
      </c>
      <c r="W123" s="508"/>
      <c r="X123" s="508"/>
      <c r="Y123" s="508"/>
      <c r="Z123" s="508"/>
      <c r="AA123" s="508"/>
      <c r="AB123" s="508"/>
      <c r="AC123" s="508"/>
      <c r="AD123" s="508"/>
      <c r="AE123" s="508"/>
      <c r="AF123" s="508"/>
      <c r="AG123" s="508"/>
      <c r="AH123" s="508"/>
      <c r="AI123" s="508"/>
      <c r="AJ123" s="508"/>
      <c r="AK123" s="508"/>
    </row>
    <row r="124" spans="1:37" s="211" customFormat="1" ht="15" customHeight="1" x14ac:dyDescent="0.35">
      <c r="A124" s="182" t="s">
        <v>9</v>
      </c>
      <c r="B124" s="469" t="s">
        <v>210</v>
      </c>
      <c r="C124" s="182"/>
      <c r="D124" s="181" t="s">
        <v>246</v>
      </c>
      <c r="E124" s="182">
        <f t="shared" ref="E124:V124" si="19">SUM(E125:E128)</f>
        <v>774.95470613780287</v>
      </c>
      <c r="F124" s="182">
        <f t="shared" si="19"/>
        <v>883.41144498170718</v>
      </c>
      <c r="G124" s="182">
        <f t="shared" si="19"/>
        <v>914.91713253634725</v>
      </c>
      <c r="H124" s="182">
        <f t="shared" si="19"/>
        <v>861.17776940530962</v>
      </c>
      <c r="I124" s="182">
        <f t="shared" si="19"/>
        <v>861.96894493001867</v>
      </c>
      <c r="J124" s="182">
        <f t="shared" si="19"/>
        <v>814.45229993916655</v>
      </c>
      <c r="K124" s="182">
        <f t="shared" si="19"/>
        <v>796.0575165531028</v>
      </c>
      <c r="L124" s="182">
        <f t="shared" si="19"/>
        <v>790.6124162300797</v>
      </c>
      <c r="M124" s="182">
        <f t="shared" si="19"/>
        <v>805.0800900793148</v>
      </c>
      <c r="N124" s="182">
        <f t="shared" si="19"/>
        <v>804.19579774012311</v>
      </c>
      <c r="O124" s="182">
        <f t="shared" si="19"/>
        <v>826.79352678517716</v>
      </c>
      <c r="P124" s="182">
        <f t="shared" si="19"/>
        <v>901.9003205985739</v>
      </c>
      <c r="Q124" s="182">
        <f t="shared" si="19"/>
        <v>951.54293739803609</v>
      </c>
      <c r="R124" s="182">
        <f t="shared" si="19"/>
        <v>977.06341853400272</v>
      </c>
      <c r="S124" s="182">
        <f t="shared" si="19"/>
        <v>956.72584353009074</v>
      </c>
      <c r="T124" s="182">
        <f t="shared" si="19"/>
        <v>830.5811480636213</v>
      </c>
      <c r="U124" s="182">
        <f t="shared" si="19"/>
        <v>859.59329867083193</v>
      </c>
      <c r="V124" s="182">
        <f t="shared" si="19"/>
        <v>925.61998746656161</v>
      </c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</row>
    <row r="125" spans="1:37" s="208" customFormat="1" ht="15" customHeight="1" x14ac:dyDescent="0.3">
      <c r="A125" s="209" t="s">
        <v>74</v>
      </c>
      <c r="B125" s="471" t="s">
        <v>211</v>
      </c>
      <c r="C125" s="209"/>
      <c r="D125" s="204" t="s">
        <v>248</v>
      </c>
      <c r="E125" s="209">
        <v>576.84508928023104</v>
      </c>
      <c r="F125" s="209">
        <v>586.6833821751211</v>
      </c>
      <c r="G125" s="209">
        <v>597.22032675328001</v>
      </c>
      <c r="H125" s="209">
        <v>586.56719402800866</v>
      </c>
      <c r="I125" s="209">
        <v>576.14070665338102</v>
      </c>
      <c r="J125" s="209">
        <v>577.05755422771836</v>
      </c>
      <c r="K125" s="209">
        <v>580.01290105739804</v>
      </c>
      <c r="L125" s="209">
        <v>562.3822927899123</v>
      </c>
      <c r="M125" s="209">
        <v>555.73621331544473</v>
      </c>
      <c r="N125" s="209">
        <v>531.00951124210292</v>
      </c>
      <c r="O125" s="209">
        <v>527.12905331152444</v>
      </c>
      <c r="P125" s="209">
        <v>587.6013961451381</v>
      </c>
      <c r="Q125" s="209">
        <v>657.16813506988217</v>
      </c>
      <c r="R125" s="209">
        <v>696.5570832564473</v>
      </c>
      <c r="S125" s="209">
        <v>654.92214554751581</v>
      </c>
      <c r="T125" s="209">
        <v>560.04604083292975</v>
      </c>
      <c r="U125" s="209">
        <v>546.64292255684234</v>
      </c>
      <c r="V125" s="209">
        <v>580.48216768494422</v>
      </c>
    </row>
    <row r="126" spans="1:37" s="208" customFormat="1" ht="15" customHeight="1" x14ac:dyDescent="0.3">
      <c r="A126" s="209" t="s">
        <v>75</v>
      </c>
      <c r="B126" s="471" t="s">
        <v>214</v>
      </c>
      <c r="C126" s="209"/>
      <c r="D126" s="204" t="s">
        <v>248</v>
      </c>
      <c r="E126" s="209">
        <v>52.803509626746802</v>
      </c>
      <c r="F126" s="209">
        <v>85.629836102705809</v>
      </c>
      <c r="G126" s="209">
        <v>99.871589192607686</v>
      </c>
      <c r="H126" s="209">
        <v>99.742174865218416</v>
      </c>
      <c r="I126" s="209">
        <v>88.542475788184859</v>
      </c>
      <c r="J126" s="209">
        <v>93.924477387415664</v>
      </c>
      <c r="K126" s="209">
        <v>99.817294019648216</v>
      </c>
      <c r="L126" s="209">
        <v>96.74434483271969</v>
      </c>
      <c r="M126" s="209">
        <v>92.760856330681975</v>
      </c>
      <c r="N126" s="209">
        <v>80.564387806113928</v>
      </c>
      <c r="O126" s="209">
        <v>74.714628700075636</v>
      </c>
      <c r="P126" s="209">
        <v>87.558456280530962</v>
      </c>
      <c r="Q126" s="209">
        <v>83.506150029914409</v>
      </c>
      <c r="R126" s="209">
        <v>71.453498995366459</v>
      </c>
      <c r="S126" s="209">
        <v>89.13706289123958</v>
      </c>
      <c r="T126" s="209">
        <v>87.456772468621736</v>
      </c>
      <c r="U126" s="209">
        <v>94.522784333300507</v>
      </c>
      <c r="V126" s="209">
        <v>102.94475351307777</v>
      </c>
    </row>
    <row r="127" spans="1:37" s="208" customFormat="1" ht="15" customHeight="1" x14ac:dyDescent="0.3">
      <c r="A127" s="209" t="s">
        <v>76</v>
      </c>
      <c r="B127" s="471" t="s">
        <v>212</v>
      </c>
      <c r="C127" s="209"/>
      <c r="D127" s="204" t="s">
        <v>248</v>
      </c>
      <c r="E127" s="209">
        <v>141.85846451003536</v>
      </c>
      <c r="F127" s="209">
        <v>205.31997120130282</v>
      </c>
      <c r="G127" s="209">
        <v>210.29806191518469</v>
      </c>
      <c r="H127" s="209">
        <v>166.11686611253495</v>
      </c>
      <c r="I127" s="209">
        <v>187.99246858946074</v>
      </c>
      <c r="J127" s="209">
        <v>134.0745626125329</v>
      </c>
      <c r="K127" s="209">
        <v>106.93163043168033</v>
      </c>
      <c r="L127" s="209">
        <v>122.00089351493756</v>
      </c>
      <c r="M127" s="209">
        <v>147.18336446924255</v>
      </c>
      <c r="N127" s="209">
        <v>183.17121283140824</v>
      </c>
      <c r="O127" s="209">
        <v>215.29339939425483</v>
      </c>
      <c r="P127" s="209">
        <v>216.51833419894641</v>
      </c>
      <c r="Q127" s="209">
        <v>206.26549645954557</v>
      </c>
      <c r="R127" s="209">
        <v>200.8689526683915</v>
      </c>
      <c r="S127" s="209">
        <v>210.99126327581757</v>
      </c>
      <c r="T127" s="209">
        <v>181.79185651541934</v>
      </c>
      <c r="U127" s="209">
        <v>217.29098597594589</v>
      </c>
      <c r="V127" s="209">
        <v>240.95744394345471</v>
      </c>
    </row>
    <row r="128" spans="1:37" s="208" customFormat="1" ht="15" customHeight="1" x14ac:dyDescent="0.35">
      <c r="A128" s="209" t="s">
        <v>77</v>
      </c>
      <c r="B128" s="472" t="s">
        <v>213</v>
      </c>
      <c r="C128" s="209"/>
      <c r="D128" s="204" t="s">
        <v>248</v>
      </c>
      <c r="E128" s="209">
        <v>3.4476427207896054</v>
      </c>
      <c r="F128" s="209">
        <v>5.778255502577478</v>
      </c>
      <c r="G128" s="209">
        <v>7.527154675274903</v>
      </c>
      <c r="H128" s="209">
        <v>8.7515343995475661</v>
      </c>
      <c r="I128" s="209">
        <v>9.2932938989919904</v>
      </c>
      <c r="J128" s="209">
        <v>9.3957057114997156</v>
      </c>
      <c r="K128" s="209">
        <v>9.2956910443761824</v>
      </c>
      <c r="L128" s="209">
        <v>9.4848850925101171</v>
      </c>
      <c r="M128" s="209">
        <v>9.3996559639455981</v>
      </c>
      <c r="N128" s="209">
        <v>9.4506858604981101</v>
      </c>
      <c r="O128" s="209">
        <v>9.6564453793222693</v>
      </c>
      <c r="P128" s="209">
        <v>10.222133973958453</v>
      </c>
      <c r="Q128" s="209">
        <v>4.6031558386938558</v>
      </c>
      <c r="R128" s="209">
        <v>8.1838836137974837</v>
      </c>
      <c r="S128" s="209">
        <v>1.6753718155178188</v>
      </c>
      <c r="T128" s="209">
        <v>1.2864782466505322</v>
      </c>
      <c r="U128" s="209">
        <v>1.1366058047432801</v>
      </c>
      <c r="V128" s="209">
        <v>1.2356223250849014</v>
      </c>
    </row>
    <row r="129" spans="1:37" s="211" customFormat="1" ht="15" customHeight="1" x14ac:dyDescent="0.35">
      <c r="A129" s="182" t="s">
        <v>8</v>
      </c>
      <c r="B129" s="469" t="s">
        <v>139</v>
      </c>
      <c r="C129" s="182"/>
      <c r="D129" s="181" t="s">
        <v>246</v>
      </c>
      <c r="E129" s="182">
        <v>742.27579695757936</v>
      </c>
      <c r="F129" s="182">
        <v>676.16624793131371</v>
      </c>
      <c r="G129" s="182">
        <v>768.90031104164586</v>
      </c>
      <c r="H129" s="182">
        <v>706.67813037021858</v>
      </c>
      <c r="I129" s="182">
        <v>762.70393720745039</v>
      </c>
      <c r="J129" s="182">
        <v>726.56824505484042</v>
      </c>
      <c r="K129" s="182">
        <v>657.20260984912954</v>
      </c>
      <c r="L129" s="182">
        <v>651.37378056662806</v>
      </c>
      <c r="M129" s="182">
        <v>614.72353826059737</v>
      </c>
      <c r="N129" s="182">
        <v>606.24731041801465</v>
      </c>
      <c r="O129" s="182">
        <v>621.21740588116916</v>
      </c>
      <c r="P129" s="182">
        <v>518.76690503112491</v>
      </c>
      <c r="Q129" s="182">
        <v>530.38142924834813</v>
      </c>
      <c r="R129" s="182">
        <v>546.90019133575004</v>
      </c>
      <c r="S129" s="182">
        <v>518.36261174209733</v>
      </c>
      <c r="T129" s="182">
        <v>509.49421478812258</v>
      </c>
      <c r="U129" s="182">
        <v>569.41865140399079</v>
      </c>
      <c r="V129" s="182">
        <v>481.51547449283527</v>
      </c>
      <c r="W129" s="214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</row>
    <row r="130" spans="1:37" s="211" customFormat="1" ht="15" customHeight="1" x14ac:dyDescent="0.35">
      <c r="A130" s="182" t="s">
        <v>3</v>
      </c>
      <c r="B130" s="469" t="s">
        <v>133</v>
      </c>
      <c r="C130" s="182"/>
      <c r="D130" s="181" t="s">
        <v>246</v>
      </c>
      <c r="E130" s="182">
        <v>603.84405728721583</v>
      </c>
      <c r="F130" s="182">
        <v>629.87706901243962</v>
      </c>
      <c r="G130" s="182">
        <v>646.68158051869307</v>
      </c>
      <c r="H130" s="182">
        <v>663.14525544876005</v>
      </c>
      <c r="I130" s="182">
        <v>653.49299000944347</v>
      </c>
      <c r="J130" s="182">
        <v>639.63038393196609</v>
      </c>
      <c r="K130" s="182">
        <v>637.68760033879005</v>
      </c>
      <c r="L130" s="182">
        <v>632.56663394474219</v>
      </c>
      <c r="M130" s="182">
        <v>616.94086680330463</v>
      </c>
      <c r="N130" s="182">
        <v>661.09304047722981</v>
      </c>
      <c r="O130" s="182">
        <v>650.33098507062186</v>
      </c>
      <c r="P130" s="182">
        <v>650.24351923079553</v>
      </c>
      <c r="Q130" s="182">
        <v>651.07884376655443</v>
      </c>
      <c r="R130" s="182">
        <v>628.29735478720954</v>
      </c>
      <c r="S130" s="182">
        <v>610.90561980249811</v>
      </c>
      <c r="T130" s="182">
        <v>609.48364614886987</v>
      </c>
      <c r="U130" s="182">
        <v>612.74653429160969</v>
      </c>
      <c r="V130" s="182">
        <v>596.26381448560176</v>
      </c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</row>
    <row r="131" spans="1:37" s="211" customFormat="1" ht="15" customHeight="1" x14ac:dyDescent="0.35">
      <c r="A131" s="182" t="s">
        <v>30</v>
      </c>
      <c r="B131" s="469" t="s">
        <v>205</v>
      </c>
      <c r="C131" s="182"/>
      <c r="D131" s="181" t="s">
        <v>246</v>
      </c>
      <c r="E131" s="182">
        <v>283.88073703295896</v>
      </c>
      <c r="F131" s="182">
        <v>308.73464539352659</v>
      </c>
      <c r="G131" s="182">
        <v>308.02966803621149</v>
      </c>
      <c r="H131" s="182">
        <v>293.01549216116052</v>
      </c>
      <c r="I131" s="182">
        <v>283.75050344880202</v>
      </c>
      <c r="J131" s="182">
        <v>280.45500605778898</v>
      </c>
      <c r="K131" s="182">
        <v>259.9436503224897</v>
      </c>
      <c r="L131" s="182">
        <v>237.97107935754372</v>
      </c>
      <c r="M131" s="182">
        <v>238.18718205726799</v>
      </c>
      <c r="N131" s="182">
        <v>236.75247745728154</v>
      </c>
      <c r="O131" s="182">
        <v>233.77189104799106</v>
      </c>
      <c r="P131" s="182">
        <v>231.1105522629432</v>
      </c>
      <c r="Q131" s="182">
        <v>227.00267593434461</v>
      </c>
      <c r="R131" s="182">
        <v>221.90737471462552</v>
      </c>
      <c r="S131" s="182">
        <v>189.1851468877073</v>
      </c>
      <c r="T131" s="182">
        <v>213.21215362771892</v>
      </c>
      <c r="U131" s="182">
        <v>209.36419749056159</v>
      </c>
      <c r="V131" s="182">
        <v>200.23536486455632</v>
      </c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</row>
    <row r="132" spans="1:37" s="211" customFormat="1" ht="15" customHeight="1" x14ac:dyDescent="0.35">
      <c r="A132" s="182" t="s">
        <v>39</v>
      </c>
      <c r="B132" s="470" t="s">
        <v>197</v>
      </c>
      <c r="C132" s="182"/>
      <c r="D132" s="181" t="s">
        <v>246</v>
      </c>
      <c r="E132" s="182">
        <v>57.201241406144838</v>
      </c>
      <c r="F132" s="182">
        <v>66.268728117954964</v>
      </c>
      <c r="G132" s="182">
        <v>66.94139885551283</v>
      </c>
      <c r="H132" s="182">
        <v>65.619674949677176</v>
      </c>
      <c r="I132" s="182">
        <v>78.815684882158905</v>
      </c>
      <c r="J132" s="182">
        <v>106.63787846935243</v>
      </c>
      <c r="K132" s="182">
        <v>131.33347009246177</v>
      </c>
      <c r="L132" s="182">
        <v>136.5156278242512</v>
      </c>
      <c r="M132" s="182">
        <v>166.67301783528774</v>
      </c>
      <c r="N132" s="182">
        <v>164.47973841133989</v>
      </c>
      <c r="O132" s="182">
        <v>156.82957565208963</v>
      </c>
      <c r="P132" s="182">
        <v>173.66618826618588</v>
      </c>
      <c r="Q132" s="182">
        <v>164.60973006017312</v>
      </c>
      <c r="R132" s="182">
        <v>182.49465783600516</v>
      </c>
      <c r="S132" s="182">
        <v>194.40775708209762</v>
      </c>
      <c r="T132" s="182">
        <v>198.16685581224471</v>
      </c>
      <c r="U132" s="182">
        <v>162.47588351837697</v>
      </c>
      <c r="V132" s="182">
        <v>133.26348312358914</v>
      </c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</row>
    <row r="133" spans="1:37" s="211" customFormat="1" ht="15" customHeight="1" x14ac:dyDescent="0.35">
      <c r="A133" s="182" t="s">
        <v>14</v>
      </c>
      <c r="B133" s="469" t="s">
        <v>146</v>
      </c>
      <c r="C133" s="182"/>
      <c r="D133" s="181" t="s">
        <v>246</v>
      </c>
      <c r="E133" s="182">
        <v>119.43739330616143</v>
      </c>
      <c r="F133" s="182">
        <v>129.4591322935857</v>
      </c>
      <c r="G133" s="182">
        <v>150.1365476380019</v>
      </c>
      <c r="H133" s="182">
        <v>188.79046841169912</v>
      </c>
      <c r="I133" s="182">
        <v>172.68275584137766</v>
      </c>
      <c r="J133" s="182">
        <v>194.76400000000001</v>
      </c>
      <c r="K133" s="182">
        <v>183.428</v>
      </c>
      <c r="L133" s="182">
        <v>175.14867999999998</v>
      </c>
      <c r="M133" s="182">
        <v>177.02600000000001</v>
      </c>
      <c r="N133" s="182">
        <v>187.44652000000002</v>
      </c>
      <c r="O133" s="182">
        <v>167.55332000000001</v>
      </c>
      <c r="P133" s="182">
        <v>152.1463984264463</v>
      </c>
      <c r="Q133" s="182">
        <v>149.39019999999999</v>
      </c>
      <c r="R133" s="182">
        <v>159.285</v>
      </c>
      <c r="S133" s="182">
        <v>166.61846041329147</v>
      </c>
      <c r="T133" s="182">
        <v>179.18884</v>
      </c>
      <c r="U133" s="182">
        <v>179.70779999999999</v>
      </c>
      <c r="V133" s="182">
        <v>190.25900000000001</v>
      </c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</row>
    <row r="134" spans="1:37" s="211" customFormat="1" ht="15" customHeight="1" x14ac:dyDescent="0.35">
      <c r="A134" s="182" t="s">
        <v>12</v>
      </c>
      <c r="B134" s="469" t="s">
        <v>144</v>
      </c>
      <c r="C134" s="182"/>
      <c r="D134" s="181" t="s">
        <v>246</v>
      </c>
      <c r="E134" s="182">
        <f t="shared" ref="E134:V134" si="20">SUM(E135:E137)</f>
        <v>236.89254361749528</v>
      </c>
      <c r="F134" s="182">
        <f t="shared" si="20"/>
        <v>214.30164332811569</v>
      </c>
      <c r="G134" s="182">
        <f t="shared" si="20"/>
        <v>215.83366248928385</v>
      </c>
      <c r="H134" s="182">
        <f t="shared" si="20"/>
        <v>208.96156893666625</v>
      </c>
      <c r="I134" s="182">
        <f t="shared" si="20"/>
        <v>145.57310735873384</v>
      </c>
      <c r="J134" s="182">
        <f t="shared" si="20"/>
        <v>116.66251837871671</v>
      </c>
      <c r="K134" s="182">
        <f t="shared" si="20"/>
        <v>106.724173287534</v>
      </c>
      <c r="L134" s="182">
        <f t="shared" si="20"/>
        <v>102.82225724651585</v>
      </c>
      <c r="M134" s="182">
        <f t="shared" si="20"/>
        <v>98.852644261966944</v>
      </c>
      <c r="N134" s="182">
        <f t="shared" si="20"/>
        <v>117.37447230447313</v>
      </c>
      <c r="O134" s="182">
        <f t="shared" si="20"/>
        <v>116.13287890779706</v>
      </c>
      <c r="P134" s="182">
        <f t="shared" si="20"/>
        <v>134.94854641811298</v>
      </c>
      <c r="Q134" s="182">
        <f t="shared" si="20"/>
        <v>138.05064207733514</v>
      </c>
      <c r="R134" s="182">
        <f t="shared" si="20"/>
        <v>109.98053877254956</v>
      </c>
      <c r="S134" s="182">
        <f t="shared" si="20"/>
        <v>86.903419069836744</v>
      </c>
      <c r="T134" s="182">
        <f t="shared" si="20"/>
        <v>63.052941906921838</v>
      </c>
      <c r="U134" s="182">
        <f t="shared" si="20"/>
        <v>60.291972034396785</v>
      </c>
      <c r="V134" s="182">
        <f t="shared" si="20"/>
        <v>59.411699755651256</v>
      </c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</row>
    <row r="135" spans="1:37" s="208" customFormat="1" ht="15" customHeight="1" x14ac:dyDescent="0.35">
      <c r="A135" s="209" t="s">
        <v>72</v>
      </c>
      <c r="B135" s="209" t="s">
        <v>232</v>
      </c>
      <c r="C135" s="209"/>
      <c r="D135" s="204" t="s">
        <v>248</v>
      </c>
      <c r="E135" s="209">
        <v>121.24971166523579</v>
      </c>
      <c r="F135" s="209">
        <v>109.71523827568059</v>
      </c>
      <c r="G135" s="209">
        <v>110.2912464071069</v>
      </c>
      <c r="H135" s="209">
        <v>105.57763949310598</v>
      </c>
      <c r="I135" s="209">
        <v>72.746964846935626</v>
      </c>
      <c r="J135" s="209">
        <v>57.645534270846149</v>
      </c>
      <c r="K135" s="209">
        <v>49.470512032901482</v>
      </c>
      <c r="L135" s="209">
        <v>52.472194158781384</v>
      </c>
      <c r="M135" s="209">
        <v>50.44722147314608</v>
      </c>
      <c r="N135" s="209">
        <v>59.849391469346777</v>
      </c>
      <c r="O135" s="209">
        <v>59.180363391230507</v>
      </c>
      <c r="P135" s="209">
        <v>69.035097471570651</v>
      </c>
      <c r="Q135" s="209">
        <v>70.59979729994663</v>
      </c>
      <c r="R135" s="209">
        <v>56.258906652399084</v>
      </c>
      <c r="S135" s="209">
        <v>43.017854185028192</v>
      </c>
      <c r="T135" s="209">
        <v>22.41747971170841</v>
      </c>
      <c r="U135" s="209">
        <v>34.58039129464207</v>
      </c>
      <c r="V135" s="209">
        <v>36.273837807302023</v>
      </c>
    </row>
    <row r="136" spans="1:37" s="208" customFormat="1" ht="15" customHeight="1" x14ac:dyDescent="0.35">
      <c r="A136" s="209" t="s">
        <v>71</v>
      </c>
      <c r="B136" s="209" t="s">
        <v>233</v>
      </c>
      <c r="C136" s="209"/>
      <c r="D136" s="204" t="s">
        <v>248</v>
      </c>
      <c r="E136" s="209">
        <v>82.49008496612673</v>
      </c>
      <c r="F136" s="209">
        <v>74.642811130367662</v>
      </c>
      <c r="G136" s="209">
        <v>75.034688018567792</v>
      </c>
      <c r="H136" s="209">
        <v>71.827869383762405</v>
      </c>
      <c r="I136" s="209">
        <v>49.492103765324728</v>
      </c>
      <c r="J136" s="209">
        <v>39.218114044251834</v>
      </c>
      <c r="K136" s="209">
        <v>33.656383053336995</v>
      </c>
      <c r="L136" s="209">
        <v>35.698524104268088</v>
      </c>
      <c r="M136" s="209">
        <v>34.320869950719818</v>
      </c>
      <c r="N136" s="209">
        <v>40.717469094756673</v>
      </c>
      <c r="O136" s="209">
        <v>40.262307740139128</v>
      </c>
      <c r="P136" s="209">
        <v>46.966800810194989</v>
      </c>
      <c r="Q136" s="209">
        <v>48.031316511028812</v>
      </c>
      <c r="R136" s="209">
        <v>38.274746604518199</v>
      </c>
      <c r="S136" s="209">
        <v>18.88689647589538</v>
      </c>
      <c r="T136" s="209">
        <v>26.489524239840929</v>
      </c>
      <c r="U136" s="209">
        <v>22.598266447182279</v>
      </c>
      <c r="V136" s="209">
        <v>21.930901939459133</v>
      </c>
    </row>
    <row r="137" spans="1:37" s="208" customFormat="1" ht="15" customHeight="1" x14ac:dyDescent="0.35">
      <c r="A137" s="209" t="s">
        <v>15</v>
      </c>
      <c r="B137" s="209" t="s">
        <v>140</v>
      </c>
      <c r="C137" s="209"/>
      <c r="D137" s="204" t="s">
        <v>248</v>
      </c>
      <c r="E137" s="209">
        <v>33.152746986132755</v>
      </c>
      <c r="F137" s="209">
        <v>29.943593922067429</v>
      </c>
      <c r="G137" s="209">
        <v>30.507728063609161</v>
      </c>
      <c r="H137" s="209">
        <v>31.556060059797851</v>
      </c>
      <c r="I137" s="209">
        <v>23.334038746473478</v>
      </c>
      <c r="J137" s="209">
        <v>19.798870063618736</v>
      </c>
      <c r="K137" s="209">
        <v>23.597278201295516</v>
      </c>
      <c r="L137" s="209">
        <v>14.651538983466365</v>
      </c>
      <c r="M137" s="209">
        <v>14.08455283810105</v>
      </c>
      <c r="N137" s="209">
        <v>16.807611740369673</v>
      </c>
      <c r="O137" s="209">
        <v>16.690207776427425</v>
      </c>
      <c r="P137" s="209">
        <v>18.946648136347324</v>
      </c>
      <c r="Q137" s="209">
        <v>19.419528266359684</v>
      </c>
      <c r="R137" s="209">
        <v>15.446885515632275</v>
      </c>
      <c r="S137" s="209">
        <v>24.998668408913179</v>
      </c>
      <c r="T137" s="209">
        <v>14.145937955372496</v>
      </c>
      <c r="U137" s="209">
        <v>3.1133142925724351</v>
      </c>
      <c r="V137" s="209">
        <v>1.2069600088901029</v>
      </c>
    </row>
    <row r="138" spans="1:37" s="211" customFormat="1" ht="15" customHeight="1" x14ac:dyDescent="0.35">
      <c r="A138" s="182" t="s">
        <v>29</v>
      </c>
      <c r="B138" s="117" t="s">
        <v>204</v>
      </c>
      <c r="C138" s="182"/>
      <c r="D138" s="181" t="s">
        <v>246</v>
      </c>
      <c r="E138" s="182">
        <f t="shared" ref="E138:V138" si="21">E139-SUM(E124,E129:E134)</f>
        <v>324.9736812543847</v>
      </c>
      <c r="F138" s="182">
        <f t="shared" si="21"/>
        <v>369.00394515576772</v>
      </c>
      <c r="G138" s="182">
        <f t="shared" si="21"/>
        <v>376.66601849809558</v>
      </c>
      <c r="H138" s="182">
        <f t="shared" si="21"/>
        <v>322.28674546035154</v>
      </c>
      <c r="I138" s="182">
        <f t="shared" si="21"/>
        <v>221.8167197061166</v>
      </c>
      <c r="J138" s="182">
        <f t="shared" si="21"/>
        <v>183.86574255844835</v>
      </c>
      <c r="K138" s="182">
        <f t="shared" si="21"/>
        <v>181.67478239359343</v>
      </c>
      <c r="L138" s="182">
        <f t="shared" si="21"/>
        <v>146.05080496855226</v>
      </c>
      <c r="M138" s="182">
        <f t="shared" si="21"/>
        <v>137.36473215990782</v>
      </c>
      <c r="N138" s="182">
        <f t="shared" si="21"/>
        <v>110.58016823984872</v>
      </c>
      <c r="O138" s="182">
        <f t="shared" si="21"/>
        <v>139.72729067415639</v>
      </c>
      <c r="P138" s="182">
        <f t="shared" si="21"/>
        <v>130.81104811887963</v>
      </c>
      <c r="Q138" s="182">
        <f t="shared" si="21"/>
        <v>114.02079821014513</v>
      </c>
      <c r="R138" s="182">
        <f t="shared" si="21"/>
        <v>130.94225507406327</v>
      </c>
      <c r="S138" s="182">
        <f t="shared" si="21"/>
        <v>135.24101531361021</v>
      </c>
      <c r="T138" s="182">
        <f t="shared" si="21"/>
        <v>108.75456638032756</v>
      </c>
      <c r="U138" s="182">
        <f t="shared" si="21"/>
        <v>113.46719195173637</v>
      </c>
      <c r="V138" s="182">
        <f t="shared" si="21"/>
        <v>180.26900790169248</v>
      </c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</row>
    <row r="139" spans="1:37" s="212" customFormat="1" ht="15" customHeight="1" x14ac:dyDescent="0.35">
      <c r="A139" s="206" t="s">
        <v>16</v>
      </c>
      <c r="B139" s="119" t="s">
        <v>141</v>
      </c>
      <c r="C139" s="206"/>
      <c r="D139" s="334" t="s">
        <v>247</v>
      </c>
      <c r="E139" s="206">
        <v>3143.4601569997435</v>
      </c>
      <c r="F139" s="206">
        <v>3277.222856214411</v>
      </c>
      <c r="G139" s="206">
        <v>3448.1063196137925</v>
      </c>
      <c r="H139" s="206">
        <v>3309.6751051438428</v>
      </c>
      <c r="I139" s="206">
        <v>3180.8046433841018</v>
      </c>
      <c r="J139" s="206">
        <v>3063.0360743902797</v>
      </c>
      <c r="K139" s="206">
        <v>2954.0518028371016</v>
      </c>
      <c r="L139" s="206">
        <v>2873.0612801383122</v>
      </c>
      <c r="M139" s="206">
        <v>2854.8480714576467</v>
      </c>
      <c r="N139" s="206">
        <v>2888.1695250483112</v>
      </c>
      <c r="O139" s="206">
        <v>2912.3568740190026</v>
      </c>
      <c r="P139" s="206">
        <v>2893.5934783530629</v>
      </c>
      <c r="Q139" s="206">
        <v>2926.0772566949363</v>
      </c>
      <c r="R139" s="206">
        <v>2956.8707910542057</v>
      </c>
      <c r="S139" s="206">
        <v>2858.3498738412295</v>
      </c>
      <c r="T139" s="206">
        <v>2711.9343667278263</v>
      </c>
      <c r="U139" s="206">
        <v>2767.0655293615046</v>
      </c>
      <c r="V139" s="206">
        <v>2766.8378320904876</v>
      </c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</row>
    <row r="140" spans="1:37" s="379" customFormat="1" ht="75" customHeight="1" x14ac:dyDescent="0.35">
      <c r="A140" s="376" t="s">
        <v>275</v>
      </c>
      <c r="B140" s="376"/>
      <c r="C140" s="376"/>
      <c r="D140" s="376"/>
      <c r="E140" s="502"/>
      <c r="F140" s="503"/>
      <c r="G140" s="503"/>
      <c r="H140" s="503"/>
      <c r="I140" s="503"/>
      <c r="J140" s="503"/>
      <c r="K140" s="503"/>
      <c r="L140" s="503"/>
      <c r="M140" s="503"/>
      <c r="N140" s="503"/>
      <c r="O140" s="503"/>
      <c r="P140" s="503"/>
      <c r="Q140" s="503"/>
      <c r="R140" s="503"/>
      <c r="S140" s="503"/>
      <c r="T140" s="503"/>
      <c r="U140" s="503"/>
      <c r="V140" s="503"/>
      <c r="W140" s="503"/>
      <c r="X140" s="503"/>
      <c r="Y140" s="503"/>
      <c r="Z140" s="503"/>
      <c r="AA140" s="503"/>
      <c r="AB140" s="503"/>
      <c r="AC140" s="503"/>
      <c r="AD140" s="503"/>
      <c r="AE140" s="503"/>
      <c r="AF140" s="503"/>
      <c r="AG140" s="503"/>
      <c r="AH140" s="503"/>
      <c r="AI140" s="503"/>
      <c r="AJ140" s="503"/>
      <c r="AK140" s="503"/>
    </row>
    <row r="141" spans="1:37" s="379" customFormat="1" ht="18" x14ac:dyDescent="0.35">
      <c r="C141" s="377"/>
      <c r="D141" s="377"/>
      <c r="E141" s="502">
        <v>2005</v>
      </c>
      <c r="F141" s="503">
        <v>2006</v>
      </c>
      <c r="G141" s="503">
        <v>2007</v>
      </c>
      <c r="H141" s="503">
        <v>2008</v>
      </c>
      <c r="I141" s="503">
        <v>2009</v>
      </c>
      <c r="J141" s="503">
        <v>2010</v>
      </c>
      <c r="K141" s="503">
        <v>2011</v>
      </c>
      <c r="L141" s="503">
        <v>2012</v>
      </c>
      <c r="M141" s="503">
        <v>2013</v>
      </c>
      <c r="N141" s="503">
        <v>2014</v>
      </c>
      <c r="O141" s="503">
        <v>2015</v>
      </c>
      <c r="P141" s="503">
        <v>2016</v>
      </c>
      <c r="Q141" s="503">
        <v>2017</v>
      </c>
      <c r="R141" s="503">
        <v>2018</v>
      </c>
      <c r="S141" s="503">
        <v>2019</v>
      </c>
      <c r="T141" s="503">
        <v>2020</v>
      </c>
      <c r="U141" s="503">
        <v>2021</v>
      </c>
      <c r="V141" s="503">
        <v>2022</v>
      </c>
      <c r="W141" s="503"/>
      <c r="X141" s="503"/>
      <c r="Y141" s="503"/>
      <c r="Z141" s="503"/>
      <c r="AA141" s="503"/>
      <c r="AB141" s="503"/>
      <c r="AC141" s="503"/>
      <c r="AD141" s="503"/>
      <c r="AE141" s="503"/>
      <c r="AF141" s="503"/>
      <c r="AG141" s="503"/>
      <c r="AH141" s="503"/>
      <c r="AI141" s="503"/>
      <c r="AJ141" s="503"/>
      <c r="AK141" s="503"/>
    </row>
    <row r="142" spans="1:37" s="200" customFormat="1" ht="15" customHeight="1" x14ac:dyDescent="0.35">
      <c r="A142" s="182" t="s">
        <v>53</v>
      </c>
      <c r="B142" s="182" t="s">
        <v>216</v>
      </c>
      <c r="C142" s="206"/>
      <c r="D142" s="181" t="s">
        <v>246</v>
      </c>
      <c r="E142" s="182">
        <v>31.238484919299999</v>
      </c>
      <c r="F142" s="182">
        <v>25.512199570446668</v>
      </c>
      <c r="G142" s="182">
        <v>25.460353461473332</v>
      </c>
      <c r="H142" s="182">
        <v>25.08300522269333</v>
      </c>
      <c r="I142" s="182">
        <v>20.12935053244</v>
      </c>
      <c r="J142" s="182">
        <v>21.812472989966665</v>
      </c>
      <c r="K142" s="182">
        <v>22.110419334540001</v>
      </c>
      <c r="L142" s="182">
        <v>16.003616755494086</v>
      </c>
      <c r="M142" s="182">
        <v>11.370694227316061</v>
      </c>
      <c r="N142" s="207">
        <v>7.989149136368459</v>
      </c>
      <c r="O142" s="207">
        <v>7.8797282683219994</v>
      </c>
      <c r="P142" s="182">
        <v>12.421143917972499</v>
      </c>
      <c r="Q142" s="182">
        <v>10.9135797336974</v>
      </c>
      <c r="R142" s="182">
        <v>12.178335297197659</v>
      </c>
      <c r="S142" s="182">
        <v>10.857899999999999</v>
      </c>
      <c r="T142" s="207">
        <v>7.8790448188936626</v>
      </c>
      <c r="U142" s="182">
        <v>10.453638308901184</v>
      </c>
      <c r="V142" s="207">
        <v>7.6184954038819539</v>
      </c>
    </row>
    <row r="143" spans="1:37" s="200" customFormat="1" ht="15" x14ac:dyDescent="0.35">
      <c r="A143" s="182" t="s">
        <v>54</v>
      </c>
      <c r="B143" s="117" t="s">
        <v>149</v>
      </c>
      <c r="C143" s="206"/>
      <c r="D143" s="181" t="s">
        <v>246</v>
      </c>
      <c r="E143" s="182">
        <v>376.83593000640002</v>
      </c>
      <c r="F143" s="182">
        <v>378.67314290880006</v>
      </c>
      <c r="G143" s="182">
        <v>398.15671910400005</v>
      </c>
      <c r="H143" s="182">
        <v>349.27363032799997</v>
      </c>
      <c r="I143" s="182">
        <v>350.6137790624</v>
      </c>
      <c r="J143" s="182">
        <v>369.7000336512001</v>
      </c>
      <c r="K143" s="182">
        <v>377.47027440484715</v>
      </c>
      <c r="L143" s="182">
        <v>410.12313323066928</v>
      </c>
      <c r="M143" s="182">
        <v>406.15873991578883</v>
      </c>
      <c r="N143" s="182">
        <v>368.42751117182405</v>
      </c>
      <c r="O143" s="182">
        <v>400.91750131306247</v>
      </c>
      <c r="P143" s="182">
        <v>405.16545580981278</v>
      </c>
      <c r="Q143" s="182">
        <v>428.32083524965424</v>
      </c>
      <c r="R143" s="182">
        <v>452.2433647004662</v>
      </c>
      <c r="S143" s="182">
        <v>428.79341747368807</v>
      </c>
      <c r="T143" s="182">
        <v>415.30481108799324</v>
      </c>
      <c r="U143" s="182">
        <v>472.04519978932524</v>
      </c>
      <c r="V143" s="182">
        <v>513.25851857568762</v>
      </c>
    </row>
    <row r="144" spans="1:37" s="200" customFormat="1" ht="15" x14ac:dyDescent="0.35">
      <c r="A144" s="182" t="s">
        <v>19</v>
      </c>
      <c r="B144" s="182" t="s">
        <v>148</v>
      </c>
      <c r="C144" s="206"/>
      <c r="D144" s="181" t="s">
        <v>246</v>
      </c>
      <c r="E144" s="182">
        <v>444.80851616708713</v>
      </c>
      <c r="F144" s="182">
        <v>869.57185988485026</v>
      </c>
      <c r="G144" s="182">
        <v>990.98126629758121</v>
      </c>
      <c r="H144" s="182">
        <v>1556.7584922170536</v>
      </c>
      <c r="I144" s="182">
        <v>1393.4018646112659</v>
      </c>
      <c r="J144" s="182">
        <v>1391.9209450624717</v>
      </c>
      <c r="K144" s="182">
        <v>1281.3105455922127</v>
      </c>
      <c r="L144" s="182">
        <v>1328.7342410906138</v>
      </c>
      <c r="M144" s="182">
        <v>1353.4714335748731</v>
      </c>
      <c r="N144" s="182">
        <v>1368.5549133196287</v>
      </c>
      <c r="O144" s="182">
        <v>1392.8009611325194</v>
      </c>
      <c r="P144" s="182">
        <v>1354.081750028553</v>
      </c>
      <c r="Q144" s="182">
        <v>1385.559079923195</v>
      </c>
      <c r="R144" s="182">
        <v>1382.5326490562106</v>
      </c>
      <c r="S144" s="182">
        <v>1363.2348061869016</v>
      </c>
      <c r="T144" s="182">
        <v>1347.2027898796409</v>
      </c>
      <c r="U144" s="182">
        <v>1361.0898434635815</v>
      </c>
      <c r="V144" s="182">
        <v>1354.2007303406649</v>
      </c>
    </row>
    <row r="145" spans="1:37" s="215" customFormat="1" ht="15" x14ac:dyDescent="0.35">
      <c r="A145" s="206" t="s">
        <v>16</v>
      </c>
      <c r="B145" s="119" t="s">
        <v>141</v>
      </c>
      <c r="C145" s="206"/>
      <c r="D145" s="181" t="s">
        <v>246</v>
      </c>
      <c r="E145" s="102">
        <v>852.8829310927872</v>
      </c>
      <c r="F145" s="102">
        <v>1273.7572023640969</v>
      </c>
      <c r="G145" s="102">
        <v>1414.5983388630546</v>
      </c>
      <c r="H145" s="102">
        <v>1931.1151277677468</v>
      </c>
      <c r="I145" s="102">
        <v>1764.1449942061058</v>
      </c>
      <c r="J145" s="102">
        <v>1783.4334517036384</v>
      </c>
      <c r="K145" s="102">
        <v>1680.8912393316</v>
      </c>
      <c r="L145" s="102">
        <v>1754.8609910767771</v>
      </c>
      <c r="M145" s="102">
        <v>1771.0008677179781</v>
      </c>
      <c r="N145" s="102">
        <v>1744.9715736278213</v>
      </c>
      <c r="O145" s="102">
        <v>1801.5981907139039</v>
      </c>
      <c r="P145" s="102">
        <v>1771.6683497563383</v>
      </c>
      <c r="Q145" s="102">
        <v>1824.7934949065466</v>
      </c>
      <c r="R145" s="102">
        <v>1846.9543490538745</v>
      </c>
      <c r="S145" s="102">
        <v>1802.8861236605896</v>
      </c>
      <c r="T145" s="102">
        <v>1770.3866457865277</v>
      </c>
      <c r="U145" s="102">
        <v>1843.5880000000002</v>
      </c>
      <c r="V145" s="102">
        <v>1875.076</v>
      </c>
    </row>
    <row r="146" spans="1:37" s="379" customFormat="1" ht="51" customHeight="1" x14ac:dyDescent="0.55000000000000004">
      <c r="A146" s="381" t="s">
        <v>274</v>
      </c>
      <c r="B146" s="381"/>
      <c r="C146" s="377"/>
      <c r="D146" s="377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</row>
    <row r="147" spans="1:37" s="379" customFormat="1" ht="25.5" customHeight="1" x14ac:dyDescent="0.35">
      <c r="A147" s="517" t="s">
        <v>276</v>
      </c>
      <c r="B147" s="380"/>
      <c r="C147" s="377"/>
      <c r="D147" s="377"/>
      <c r="AI147" s="494"/>
      <c r="AJ147" s="494"/>
      <c r="AK147" s="494"/>
    </row>
    <row r="148" spans="1:37" s="379" customFormat="1" ht="18" x14ac:dyDescent="0.35">
      <c r="C148" s="377"/>
      <c r="D148" s="377"/>
      <c r="E148" s="502">
        <v>2005</v>
      </c>
      <c r="F148" s="503">
        <v>2006</v>
      </c>
      <c r="G148" s="503">
        <v>2007</v>
      </c>
      <c r="H148" s="503">
        <v>2008</v>
      </c>
      <c r="I148" s="503">
        <v>2009</v>
      </c>
      <c r="J148" s="503">
        <v>2010</v>
      </c>
      <c r="K148" s="503">
        <v>2011</v>
      </c>
      <c r="L148" s="503">
        <v>2012</v>
      </c>
      <c r="M148" s="503">
        <v>2013</v>
      </c>
      <c r="N148" s="503">
        <v>2014</v>
      </c>
      <c r="O148" s="503">
        <v>2015</v>
      </c>
      <c r="P148" s="503">
        <v>2016</v>
      </c>
      <c r="Q148" s="503">
        <v>2017</v>
      </c>
      <c r="R148" s="503">
        <v>2018</v>
      </c>
      <c r="S148" s="503">
        <v>2019</v>
      </c>
      <c r="T148" s="503">
        <v>2020</v>
      </c>
      <c r="U148" s="503">
        <v>2021</v>
      </c>
      <c r="V148" s="503">
        <v>2022</v>
      </c>
      <c r="W148" s="503"/>
      <c r="X148" s="503"/>
      <c r="Y148" s="503"/>
      <c r="Z148" s="503"/>
      <c r="AA148" s="503"/>
      <c r="AB148" s="503"/>
      <c r="AC148" s="503"/>
      <c r="AD148" s="503"/>
      <c r="AE148" s="503"/>
      <c r="AF148" s="503"/>
      <c r="AG148" s="503"/>
      <c r="AH148" s="503"/>
      <c r="AI148" s="503"/>
      <c r="AJ148" s="503"/>
      <c r="AK148" s="503"/>
    </row>
    <row r="149" spans="1:37" s="200" customFormat="1" ht="15" customHeight="1" x14ac:dyDescent="0.35">
      <c r="A149" s="182" t="s">
        <v>87</v>
      </c>
      <c r="B149" s="182"/>
      <c r="C149" s="206"/>
      <c r="D149" s="181" t="s">
        <v>246</v>
      </c>
      <c r="E149" s="182"/>
      <c r="F149" s="182"/>
      <c r="G149" s="182"/>
      <c r="H149" s="182"/>
      <c r="I149" s="182"/>
      <c r="J149" s="182"/>
      <c r="K149" s="182"/>
      <c r="L149" s="182"/>
      <c r="M149" s="293">
        <v>0</v>
      </c>
      <c r="N149" s="293">
        <v>0</v>
      </c>
      <c r="O149" s="293">
        <v>0</v>
      </c>
      <c r="P149" s="293">
        <v>5.4930000000000003</v>
      </c>
      <c r="Q149" s="293">
        <v>2.0049999999999999</v>
      </c>
      <c r="R149" s="293">
        <v>4.1219999999999999</v>
      </c>
      <c r="S149" s="293">
        <v>4.9219999999999997</v>
      </c>
      <c r="T149" s="293">
        <v>10.419</v>
      </c>
      <c r="U149" s="293">
        <v>5.1040000000000001</v>
      </c>
      <c r="V149" s="293">
        <v>8.4559999999999995</v>
      </c>
    </row>
    <row r="150" spans="1:37" s="200" customFormat="1" ht="15" x14ac:dyDescent="0.35">
      <c r="A150" s="182" t="s">
        <v>88</v>
      </c>
      <c r="B150" s="182"/>
      <c r="C150" s="206"/>
      <c r="D150" s="181" t="s">
        <v>246</v>
      </c>
      <c r="E150" s="182"/>
      <c r="F150" s="182"/>
      <c r="G150" s="182"/>
      <c r="H150" s="182"/>
      <c r="I150" s="182"/>
      <c r="J150" s="182"/>
      <c r="K150" s="182"/>
      <c r="L150" s="182"/>
      <c r="M150" s="207">
        <v>0</v>
      </c>
      <c r="N150" s="207">
        <v>12.667</v>
      </c>
      <c r="O150" s="207">
        <v>11.704000000000001</v>
      </c>
      <c r="P150" s="207">
        <v>12.496</v>
      </c>
      <c r="Q150" s="207">
        <v>16.402000000000001</v>
      </c>
      <c r="R150" s="207">
        <v>21.861999999999998</v>
      </c>
      <c r="S150" s="207">
        <v>11.72</v>
      </c>
      <c r="T150" s="207">
        <v>12.047000000000001</v>
      </c>
      <c r="U150" s="207">
        <v>37.143999999999998</v>
      </c>
      <c r="V150" s="207">
        <v>66.212000000000003</v>
      </c>
    </row>
    <row r="151" spans="1:37" s="200" customFormat="1" ht="15" x14ac:dyDescent="0.35">
      <c r="A151" s="182" t="s">
        <v>89</v>
      </c>
      <c r="B151" s="182"/>
      <c r="C151" s="206"/>
      <c r="D151" s="181" t="s">
        <v>246</v>
      </c>
      <c r="E151" s="182"/>
      <c r="F151" s="182"/>
      <c r="G151" s="182"/>
      <c r="H151" s="182"/>
      <c r="I151" s="182"/>
      <c r="J151" s="182"/>
      <c r="K151" s="182"/>
      <c r="L151" s="182"/>
      <c r="M151" s="207">
        <v>13.324</v>
      </c>
      <c r="N151" s="207">
        <v>12.659000000000001</v>
      </c>
      <c r="O151" s="207">
        <v>12.513999999999999</v>
      </c>
      <c r="P151" s="207">
        <v>14.699</v>
      </c>
      <c r="Q151" s="207">
        <v>17.853999999999999</v>
      </c>
      <c r="R151" s="207">
        <v>14.955</v>
      </c>
      <c r="S151" s="207">
        <v>11.85</v>
      </c>
      <c r="T151" s="182">
        <v>0</v>
      </c>
      <c r="U151" s="182">
        <v>0</v>
      </c>
      <c r="V151" s="182">
        <v>0</v>
      </c>
    </row>
    <row r="152" spans="1:37" s="200" customFormat="1" ht="15" x14ac:dyDescent="0.35">
      <c r="A152" s="182" t="s">
        <v>90</v>
      </c>
      <c r="B152" s="182"/>
      <c r="C152" s="206"/>
      <c r="D152" s="181" t="s">
        <v>246</v>
      </c>
      <c r="E152" s="182"/>
      <c r="F152" s="182"/>
      <c r="G152" s="182"/>
      <c r="H152" s="182"/>
      <c r="I152" s="182"/>
      <c r="J152" s="182"/>
      <c r="K152" s="182"/>
      <c r="L152" s="182"/>
      <c r="M152" s="207">
        <v>0</v>
      </c>
      <c r="N152" s="207">
        <v>0</v>
      </c>
      <c r="O152" s="207">
        <v>0</v>
      </c>
      <c r="P152" s="207">
        <v>0</v>
      </c>
      <c r="Q152" s="207">
        <v>0</v>
      </c>
      <c r="R152" s="207">
        <v>0</v>
      </c>
      <c r="S152" s="207">
        <v>0</v>
      </c>
      <c r="T152" s="207">
        <v>0</v>
      </c>
      <c r="U152" s="207">
        <v>18.369</v>
      </c>
      <c r="V152" s="207">
        <v>78.709000000000003</v>
      </c>
    </row>
    <row r="153" spans="1:37" s="200" customFormat="1" ht="15" x14ac:dyDescent="0.35">
      <c r="A153" s="182" t="s">
        <v>91</v>
      </c>
      <c r="B153" s="182"/>
      <c r="C153" s="206"/>
      <c r="D153" s="181" t="s">
        <v>246</v>
      </c>
      <c r="E153" s="182"/>
      <c r="F153" s="182"/>
      <c r="G153" s="182"/>
      <c r="H153" s="182"/>
      <c r="I153" s="182"/>
      <c r="J153" s="182"/>
      <c r="K153" s="182"/>
      <c r="L153" s="182"/>
      <c r="M153" s="182">
        <v>350.85</v>
      </c>
      <c r="N153" s="182">
        <v>381.60399999999998</v>
      </c>
      <c r="O153" s="182">
        <v>425.52800000000002</v>
      </c>
      <c r="P153" s="182">
        <v>503.64100000000002</v>
      </c>
      <c r="Q153" s="182">
        <v>527.42200000000003</v>
      </c>
      <c r="R153" s="182">
        <v>501.30700000000002</v>
      </c>
      <c r="S153" s="182">
        <v>567.63199999999995</v>
      </c>
      <c r="T153" s="182">
        <v>167.53399999999999</v>
      </c>
      <c r="U153" s="182">
        <v>205.173</v>
      </c>
      <c r="V153" s="182">
        <v>382.82299999999998</v>
      </c>
    </row>
    <row r="154" spans="1:37" s="200" customFormat="1" ht="15" x14ac:dyDescent="0.35">
      <c r="A154" s="182" t="s">
        <v>92</v>
      </c>
      <c r="B154" s="182"/>
      <c r="C154" s="206"/>
      <c r="D154" s="181" t="s">
        <v>246</v>
      </c>
      <c r="E154" s="182"/>
      <c r="F154" s="182"/>
      <c r="G154" s="182"/>
      <c r="H154" s="182"/>
      <c r="I154" s="182"/>
      <c r="J154" s="182"/>
      <c r="K154" s="182"/>
      <c r="L154" s="182"/>
      <c r="M154" s="207">
        <v>0</v>
      </c>
      <c r="N154" s="207">
        <v>85.63</v>
      </c>
      <c r="O154" s="207">
        <v>97.944000000000003</v>
      </c>
      <c r="P154" s="182">
        <v>183.03100000000001</v>
      </c>
      <c r="Q154" s="182">
        <v>250.08</v>
      </c>
      <c r="R154" s="182">
        <v>278.125</v>
      </c>
      <c r="S154" s="207">
        <v>0</v>
      </c>
      <c r="T154" s="207">
        <v>0</v>
      </c>
      <c r="U154" s="207">
        <v>0</v>
      </c>
      <c r="V154" s="207">
        <v>0</v>
      </c>
    </row>
    <row r="155" spans="1:37" s="200" customFormat="1" ht="15" x14ac:dyDescent="0.35">
      <c r="A155" s="182" t="s">
        <v>93</v>
      </c>
      <c r="B155" s="182"/>
      <c r="C155" s="206"/>
      <c r="D155" s="181" t="s">
        <v>246</v>
      </c>
      <c r="E155" s="182"/>
      <c r="F155" s="182"/>
      <c r="G155" s="182"/>
      <c r="H155" s="182"/>
      <c r="I155" s="182"/>
      <c r="J155" s="182"/>
      <c r="K155" s="182"/>
      <c r="L155" s="182"/>
      <c r="M155" s="293">
        <v>0</v>
      </c>
      <c r="N155" s="293">
        <v>0</v>
      </c>
      <c r="O155" s="293">
        <v>0</v>
      </c>
      <c r="P155" s="293">
        <v>0</v>
      </c>
      <c r="Q155" s="293">
        <v>0</v>
      </c>
      <c r="R155" s="293">
        <v>0</v>
      </c>
      <c r="S155" s="293">
        <v>0</v>
      </c>
      <c r="T155" s="293">
        <v>0</v>
      </c>
      <c r="U155" s="293">
        <v>1.2529999999999999</v>
      </c>
      <c r="V155" s="293">
        <v>1.0960000000000001</v>
      </c>
    </row>
    <row r="156" spans="1:37" s="215" customFormat="1" ht="15" x14ac:dyDescent="0.35">
      <c r="A156" s="206" t="s">
        <v>16</v>
      </c>
      <c r="B156" s="119" t="s">
        <v>141</v>
      </c>
      <c r="C156" s="206"/>
      <c r="D156" s="334" t="s">
        <v>247</v>
      </c>
      <c r="E156" s="102"/>
      <c r="F156" s="102"/>
      <c r="G156" s="102"/>
      <c r="H156" s="102"/>
      <c r="I156" s="102"/>
      <c r="J156" s="102"/>
      <c r="K156" s="102"/>
      <c r="L156" s="102"/>
      <c r="M156" s="102">
        <v>364.17399999999998</v>
      </c>
      <c r="N156" s="102">
        <v>492.56</v>
      </c>
      <c r="O156" s="102">
        <v>547.69000000000005</v>
      </c>
      <c r="P156" s="102">
        <v>719.36</v>
      </c>
      <c r="Q156" s="102">
        <v>813.76300000000003</v>
      </c>
      <c r="R156" s="102">
        <v>820.37099999999998</v>
      </c>
      <c r="S156" s="102">
        <v>596.12400000000002</v>
      </c>
      <c r="T156" s="102">
        <v>190</v>
      </c>
      <c r="U156" s="102">
        <v>267.04300000000001</v>
      </c>
      <c r="V156" s="102">
        <v>537.29600000000005</v>
      </c>
    </row>
    <row r="157" spans="1:37" s="203" customFormat="1" ht="75" customHeight="1" x14ac:dyDescent="0.35">
      <c r="A157" s="509" t="s">
        <v>73</v>
      </c>
      <c r="B157" s="495"/>
      <c r="C157" s="202"/>
      <c r="D157" s="202"/>
      <c r="E157" s="496"/>
      <c r="F157" s="497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497"/>
      <c r="W157" s="497"/>
      <c r="X157" s="497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7"/>
      <c r="AJ157" s="497"/>
      <c r="AK157" s="497"/>
    </row>
    <row r="158" spans="1:37" s="203" customFormat="1" ht="19" customHeight="1" x14ac:dyDescent="0.35">
      <c r="A158" s="244"/>
      <c r="B158" s="495"/>
      <c r="C158" s="202"/>
      <c r="D158" s="202"/>
      <c r="E158" s="510">
        <v>2005</v>
      </c>
      <c r="F158" s="511">
        <v>2006</v>
      </c>
      <c r="G158" s="511">
        <v>2007</v>
      </c>
      <c r="H158" s="511">
        <v>2008</v>
      </c>
      <c r="I158" s="511">
        <v>2009</v>
      </c>
      <c r="J158" s="511">
        <v>2010</v>
      </c>
      <c r="K158" s="511">
        <v>2011</v>
      </c>
      <c r="L158" s="511">
        <v>2012</v>
      </c>
      <c r="M158" s="511">
        <v>2013</v>
      </c>
      <c r="N158" s="511">
        <v>2014</v>
      </c>
      <c r="O158" s="511">
        <v>2015</v>
      </c>
      <c r="P158" s="511">
        <v>2016</v>
      </c>
      <c r="Q158" s="511">
        <v>2017</v>
      </c>
      <c r="R158" s="511">
        <v>2018</v>
      </c>
      <c r="S158" s="511">
        <v>2019</v>
      </c>
      <c r="T158" s="511">
        <v>2020</v>
      </c>
      <c r="U158" s="511">
        <v>2021</v>
      </c>
      <c r="V158" s="511">
        <v>2022</v>
      </c>
      <c r="W158" s="511"/>
      <c r="X158" s="511"/>
      <c r="Y158" s="511"/>
      <c r="Z158" s="511"/>
      <c r="AA158" s="511"/>
      <c r="AB158" s="511"/>
      <c r="AC158" s="511"/>
      <c r="AD158" s="511"/>
      <c r="AE158" s="511"/>
      <c r="AF158" s="511"/>
      <c r="AG158" s="511"/>
      <c r="AH158" s="511"/>
      <c r="AI158" s="511"/>
      <c r="AJ158" s="511"/>
      <c r="AK158" s="511"/>
    </row>
    <row r="159" spans="1:37" s="200" customFormat="1" ht="16.399999999999999" customHeight="1" x14ac:dyDescent="0.35">
      <c r="A159" s="182" t="s">
        <v>305</v>
      </c>
      <c r="B159" s="182" t="s">
        <v>215</v>
      </c>
      <c r="C159" s="206" t="s">
        <v>67</v>
      </c>
      <c r="D159" s="181" t="s">
        <v>246</v>
      </c>
      <c r="E159" s="182">
        <v>-140.43493512677301</v>
      </c>
      <c r="F159" s="182">
        <v>-147.04711815079548</v>
      </c>
      <c r="G159" s="182">
        <v>-264.70538743421685</v>
      </c>
      <c r="H159" s="182">
        <v>-268.4834503660727</v>
      </c>
      <c r="I159" s="182">
        <v>-281.24079191955349</v>
      </c>
      <c r="J159" s="182">
        <v>-304.0300090648667</v>
      </c>
      <c r="K159" s="182">
        <v>-331.19914807645483</v>
      </c>
      <c r="L159" s="182">
        <v>-342.18526714716756</v>
      </c>
      <c r="M159" s="182">
        <v>-359.89311935679069</v>
      </c>
      <c r="N159" s="182">
        <v>-383.37873811819355</v>
      </c>
      <c r="O159" s="182">
        <v>-408.37654035777763</v>
      </c>
      <c r="P159" s="182">
        <v>-432.4409672710633</v>
      </c>
      <c r="Q159" s="182">
        <v>-470.3433401124887</v>
      </c>
      <c r="R159" s="182">
        <v>-499.64259367922585</v>
      </c>
      <c r="S159" s="182">
        <v>-501.14654964259813</v>
      </c>
      <c r="T159" s="182">
        <v>-504.66601615086648</v>
      </c>
      <c r="U159" s="182">
        <v>-505.08568940472725</v>
      </c>
      <c r="V159" s="182">
        <v>-505.44650890364835</v>
      </c>
    </row>
    <row r="160" spans="1:37" s="200" customFormat="1" ht="16.399999999999999" customHeight="1" x14ac:dyDescent="0.35">
      <c r="A160" s="182" t="s">
        <v>306</v>
      </c>
      <c r="B160" s="182" t="s">
        <v>193</v>
      </c>
      <c r="C160" s="206" t="s">
        <v>67</v>
      </c>
      <c r="D160" s="181" t="s">
        <v>246</v>
      </c>
      <c r="E160" s="182">
        <v>1208.3947690731713</v>
      </c>
      <c r="F160" s="182">
        <v>1210.4524804476725</v>
      </c>
      <c r="G160" s="182">
        <v>1212.6005150841872</v>
      </c>
      <c r="H160" s="182">
        <v>1214.8710182421546</v>
      </c>
      <c r="I160" s="182">
        <v>1267.7549687539338</v>
      </c>
      <c r="J160" s="182">
        <v>1280.8351508251508</v>
      </c>
      <c r="K160" s="182">
        <v>1293.9090162133464</v>
      </c>
      <c r="L160" s="182">
        <v>1306.9766631142954</v>
      </c>
      <c r="M160" s="182">
        <v>1320.0381874516931</v>
      </c>
      <c r="N160" s="182">
        <v>1333.0936829466984</v>
      </c>
      <c r="O160" s="182">
        <v>1346.2489511848655</v>
      </c>
      <c r="P160" s="182">
        <v>1358.9731850138696</v>
      </c>
      <c r="Q160" s="182">
        <v>1372.2256409563267</v>
      </c>
      <c r="R160" s="182">
        <v>1385.2571775152815</v>
      </c>
      <c r="S160" s="182">
        <v>1398.2838620734381</v>
      </c>
      <c r="T160" s="182">
        <v>1411.3501918010229</v>
      </c>
      <c r="U160" s="182">
        <v>1424.3207836588861</v>
      </c>
      <c r="V160" s="182">
        <v>1437.3311790413859</v>
      </c>
    </row>
    <row r="161" spans="1:37" s="200" customFormat="1" ht="16.399999999999999" customHeight="1" x14ac:dyDescent="0.35">
      <c r="A161" s="182" t="s">
        <v>34</v>
      </c>
      <c r="B161" s="182" t="s">
        <v>194</v>
      </c>
      <c r="C161" s="206" t="s">
        <v>67</v>
      </c>
      <c r="D161" s="181" t="s">
        <v>246</v>
      </c>
      <c r="E161" s="182">
        <v>5810.9504489010933</v>
      </c>
      <c r="F161" s="182">
        <v>5866.9928323330005</v>
      </c>
      <c r="G161" s="182">
        <v>5889.5290257778151</v>
      </c>
      <c r="H161" s="182">
        <v>5935.9917003524533</v>
      </c>
      <c r="I161" s="182">
        <v>5942.4071118608981</v>
      </c>
      <c r="J161" s="182">
        <v>5943.3343647697238</v>
      </c>
      <c r="K161" s="182">
        <v>5944.1474813223313</v>
      </c>
      <c r="L161" s="182">
        <v>5949.3586818837239</v>
      </c>
      <c r="M161" s="182">
        <v>5955.7511189571142</v>
      </c>
      <c r="N161" s="182">
        <v>5961.5143024292238</v>
      </c>
      <c r="O161" s="182">
        <v>5965.6493359904243</v>
      </c>
      <c r="P161" s="182">
        <v>5960.945596730222</v>
      </c>
      <c r="Q161" s="182">
        <v>5959.5827143425422</v>
      </c>
      <c r="R161" s="182">
        <v>5964.2998888284837</v>
      </c>
      <c r="S161" s="182">
        <v>5966.6713720220332</v>
      </c>
      <c r="T161" s="182">
        <v>5968.2264825867896</v>
      </c>
      <c r="U161" s="182">
        <v>5964.3119753651436</v>
      </c>
      <c r="V161" s="182">
        <v>5971.2075032824032</v>
      </c>
    </row>
    <row r="162" spans="1:37" s="200" customFormat="1" ht="16.399999999999999" customHeight="1" x14ac:dyDescent="0.35">
      <c r="A162" s="182" t="s">
        <v>35</v>
      </c>
      <c r="B162" s="182" t="s">
        <v>195</v>
      </c>
      <c r="C162" s="206" t="s">
        <v>67</v>
      </c>
      <c r="D162" s="181" t="s">
        <v>246</v>
      </c>
      <c r="E162" s="182">
        <v>849.68383523339116</v>
      </c>
      <c r="F162" s="182">
        <v>849.97758836050184</v>
      </c>
      <c r="G162" s="182">
        <v>845.43894933978629</v>
      </c>
      <c r="H162" s="182">
        <v>841.99300184918093</v>
      </c>
      <c r="I162" s="182">
        <v>839.31760063074239</v>
      </c>
      <c r="J162" s="182">
        <v>838.12914520709853</v>
      </c>
      <c r="K162" s="182">
        <v>831.33985660532289</v>
      </c>
      <c r="L162" s="182">
        <v>830.05977242594668</v>
      </c>
      <c r="M162" s="182">
        <v>828.82289557990293</v>
      </c>
      <c r="N162" s="182">
        <v>827.77128146000723</v>
      </c>
      <c r="O162" s="182">
        <v>826.56496664509802</v>
      </c>
      <c r="P162" s="182">
        <v>823.79420476147243</v>
      </c>
      <c r="Q162" s="182">
        <v>822.60847182741486</v>
      </c>
      <c r="R162" s="182">
        <v>821.22550667654332</v>
      </c>
      <c r="S162" s="182">
        <v>820.39341763050015</v>
      </c>
      <c r="T162" s="182">
        <v>812.89315873596775</v>
      </c>
      <c r="U162" s="182">
        <v>811.62043352251612</v>
      </c>
      <c r="V162" s="182">
        <v>845.18894352076757</v>
      </c>
    </row>
    <row r="163" spans="1:37" s="200" customFormat="1" ht="16.399999999999999" customHeight="1" x14ac:dyDescent="0.35">
      <c r="A163" s="182" t="s">
        <v>15</v>
      </c>
      <c r="B163" s="182" t="s">
        <v>140</v>
      </c>
      <c r="C163" s="206"/>
      <c r="D163" s="181" t="s">
        <v>246</v>
      </c>
      <c r="E163" s="182">
        <f t="shared" ref="E163:V163" si="22">E$164-SUM(E$159:E$162)</f>
        <v>17.382125944473955</v>
      </c>
      <c r="F163" s="182">
        <f t="shared" si="22"/>
        <v>18.16142973078604</v>
      </c>
      <c r="G163" s="182">
        <f t="shared" si="22"/>
        <v>17.411694344452371</v>
      </c>
      <c r="H163" s="182">
        <f t="shared" si="22"/>
        <v>17.539349469620902</v>
      </c>
      <c r="I163" s="182">
        <f t="shared" si="22"/>
        <v>17.521280493796439</v>
      </c>
      <c r="J163" s="182">
        <f t="shared" si="22"/>
        <v>9.0801023115100179</v>
      </c>
      <c r="K163" s="182">
        <f t="shared" si="22"/>
        <v>9.0653173929977129</v>
      </c>
      <c r="L163" s="182">
        <f t="shared" si="22"/>
        <v>9.0674477762022434</v>
      </c>
      <c r="M163" s="182">
        <f t="shared" si="22"/>
        <v>9.0724388104590616</v>
      </c>
      <c r="N163" s="182">
        <f t="shared" si="22"/>
        <v>9.0123915990197929</v>
      </c>
      <c r="O163" s="182">
        <f t="shared" si="22"/>
        <v>9.1292397429297125</v>
      </c>
      <c r="P163" s="182">
        <f t="shared" si="22"/>
        <v>9.0552745494323972</v>
      </c>
      <c r="Q163" s="182">
        <f t="shared" si="22"/>
        <v>9.0530994516020655</v>
      </c>
      <c r="R163" s="182">
        <f t="shared" si="22"/>
        <v>9.1119650300461217</v>
      </c>
      <c r="S163" s="182">
        <f t="shared" si="22"/>
        <v>9.1640015538787338</v>
      </c>
      <c r="T163" s="182">
        <f t="shared" si="22"/>
        <v>13.893948507528876</v>
      </c>
      <c r="U163" s="182">
        <f t="shared" si="22"/>
        <v>3.8693542947221431</v>
      </c>
      <c r="V163" s="182">
        <f t="shared" si="22"/>
        <v>8.7449943041056031</v>
      </c>
    </row>
    <row r="164" spans="1:37" s="200" customFormat="1" ht="15" x14ac:dyDescent="0.35">
      <c r="A164" s="206" t="s">
        <v>16</v>
      </c>
      <c r="B164" s="119" t="s">
        <v>141</v>
      </c>
      <c r="C164" s="206"/>
      <c r="D164" s="334" t="s">
        <v>247</v>
      </c>
      <c r="E164" s="206">
        <v>7745.9762440253562</v>
      </c>
      <c r="F164" s="206">
        <v>7798.5372127211649</v>
      </c>
      <c r="G164" s="206">
        <v>7700.2747971120243</v>
      </c>
      <c r="H164" s="206">
        <v>7741.9116195473371</v>
      </c>
      <c r="I164" s="206">
        <v>7785.7601698198168</v>
      </c>
      <c r="J164" s="206">
        <v>7767.3487540486158</v>
      </c>
      <c r="K164" s="206">
        <v>7747.2625234575435</v>
      </c>
      <c r="L164" s="206">
        <v>7753.2772980530008</v>
      </c>
      <c r="M164" s="206">
        <v>7753.7915214423783</v>
      </c>
      <c r="N164" s="206">
        <v>7748.0129203167553</v>
      </c>
      <c r="O164" s="206">
        <v>7739.2159532055402</v>
      </c>
      <c r="P164" s="206">
        <v>7720.3272937839329</v>
      </c>
      <c r="Q164" s="206">
        <v>7693.1265864653978</v>
      </c>
      <c r="R164" s="206">
        <v>7680.251944371128</v>
      </c>
      <c r="S164" s="206">
        <v>7693.3661036372523</v>
      </c>
      <c r="T164" s="206">
        <v>7701.6977654804423</v>
      </c>
      <c r="U164" s="206">
        <v>7699.0368574365402</v>
      </c>
      <c r="V164" s="206">
        <v>7757.0261112450144</v>
      </c>
    </row>
    <row r="165" spans="1:37" s="15" customFormat="1" x14ac:dyDescent="0.35"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</row>
    <row r="166" spans="1:37" s="15" customFormat="1" x14ac:dyDescent="0.35"/>
    <row r="167" spans="1:37" s="15" customFormat="1" x14ac:dyDescent="0.35"/>
    <row r="168" spans="1:37" s="15" customFormat="1" x14ac:dyDescent="0.35"/>
    <row r="169" spans="1:37" s="40" customFormat="1" ht="15" thickBot="1" x14ac:dyDescent="0.4"/>
    <row r="170" spans="1:37" ht="15" thickTop="1" x14ac:dyDescent="0.35">
      <c r="A170" s="195"/>
      <c r="B170" s="195"/>
      <c r="C170" s="337"/>
      <c r="D170" s="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  <c r="AI170" s="251"/>
      <c r="AJ170" s="1"/>
      <c r="AK170" s="1"/>
    </row>
    <row r="171" spans="1:37" x14ac:dyDescent="0.35">
      <c r="A171" s="195"/>
      <c r="B171" s="195"/>
      <c r="C171" s="337"/>
      <c r="D171" s="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1"/>
      <c r="AK171" s="1"/>
    </row>
    <row r="172" spans="1:37" x14ac:dyDescent="0.35">
      <c r="A172" s="195"/>
      <c r="B172" s="195"/>
      <c r="C172" s="337"/>
      <c r="D172" s="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1"/>
      <c r="AK172" s="1"/>
    </row>
    <row r="173" spans="1:37" x14ac:dyDescent="0.35">
      <c r="A173" s="195"/>
      <c r="B173" s="195"/>
      <c r="C173" s="337"/>
      <c r="D173" s="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1"/>
      <c r="AK173" s="1"/>
    </row>
    <row r="174" spans="1:37" x14ac:dyDescent="0.35">
      <c r="A174" s="195"/>
      <c r="B174" s="195"/>
      <c r="C174" s="337"/>
      <c r="D174" s="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1"/>
      <c r="AK174" s="1"/>
    </row>
    <row r="175" spans="1:37" x14ac:dyDescent="0.35">
      <c r="A175" s="195"/>
      <c r="B175" s="195"/>
      <c r="C175" s="337"/>
      <c r="D175" s="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1"/>
      <c r="AK175" s="1"/>
    </row>
    <row r="176" spans="1:37" x14ac:dyDescent="0.35">
      <c r="A176" s="195"/>
      <c r="B176" s="195"/>
      <c r="C176" s="337"/>
      <c r="D176" s="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1"/>
      <c r="AK176" s="1"/>
    </row>
    <row r="177" spans="1:37" x14ac:dyDescent="0.35">
      <c r="A177" s="195"/>
      <c r="B177" s="195"/>
      <c r="C177" s="337"/>
      <c r="D177" s="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1"/>
      <c r="AK177" s="1"/>
    </row>
    <row r="178" spans="1:37" x14ac:dyDescent="0.35">
      <c r="A178" s="195"/>
      <c r="B178" s="195"/>
      <c r="C178" s="337"/>
      <c r="D178" s="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1"/>
      <c r="AK178" s="1"/>
    </row>
    <row r="179" spans="1:37" x14ac:dyDescent="0.35">
      <c r="A179" s="195"/>
      <c r="B179" s="195"/>
      <c r="C179" s="337"/>
      <c r="D179" s="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1"/>
      <c r="AK179" s="1"/>
    </row>
    <row r="180" spans="1:37" x14ac:dyDescent="0.35">
      <c r="A180" s="195"/>
      <c r="B180" s="195"/>
      <c r="C180" s="337"/>
      <c r="D180" s="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1"/>
      <c r="AK180" s="1"/>
    </row>
    <row r="181" spans="1:37" x14ac:dyDescent="0.35">
      <c r="A181" s="195"/>
      <c r="B181" s="195"/>
      <c r="C181" s="337"/>
      <c r="D181" s="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1"/>
      <c r="AK181" s="1"/>
    </row>
    <row r="182" spans="1:37" x14ac:dyDescent="0.35">
      <c r="A182" s="195"/>
      <c r="B182" s="195"/>
      <c r="C182" s="337"/>
      <c r="D182" s="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1"/>
      <c r="AK182" s="1"/>
    </row>
    <row r="183" spans="1:37" x14ac:dyDescent="0.35">
      <c r="A183" s="195"/>
      <c r="B183" s="195"/>
      <c r="C183" s="337"/>
      <c r="D183" s="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1"/>
      <c r="AK183" s="1"/>
    </row>
    <row r="184" spans="1:37" x14ac:dyDescent="0.35">
      <c r="A184" s="195"/>
      <c r="B184" s="195"/>
      <c r="C184" s="337"/>
      <c r="D184" s="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1"/>
      <c r="AK184" s="1"/>
    </row>
    <row r="185" spans="1:37" x14ac:dyDescent="0.35">
      <c r="A185" s="116"/>
      <c r="B185" s="116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  <c r="AK185" s="253"/>
    </row>
    <row r="192" spans="1:37" x14ac:dyDescent="0.35"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</row>
    <row r="193" spans="1:37" s="187" customFormat="1" x14ac:dyDescent="0.35">
      <c r="A193" s="176"/>
      <c r="B193" s="176"/>
      <c r="C193" s="335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255"/>
      <c r="AK193" s="255"/>
    </row>
    <row r="194" spans="1:37" x14ac:dyDescent="0.35">
      <c r="A194" s="116"/>
      <c r="B194" s="116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  <c r="AH194" s="256"/>
      <c r="AI194" s="256"/>
    </row>
  </sheetData>
  <conditionalFormatting sqref="E23 E112 E123 E148">
    <cfRule type="cellIs" dxfId="12" priority="135" operator="equal">
      <formula>1</formula>
    </cfRule>
  </conditionalFormatting>
  <conditionalFormatting sqref="E40">
    <cfRule type="cellIs" dxfId="11" priority="15" operator="equal">
      <formula>1</formula>
    </cfRule>
  </conditionalFormatting>
  <conditionalFormatting sqref="E50">
    <cfRule type="cellIs" dxfId="10" priority="14" operator="equal">
      <formula>1</formula>
    </cfRule>
  </conditionalFormatting>
  <conditionalFormatting sqref="E61">
    <cfRule type="cellIs" dxfId="9" priority="13" operator="equal">
      <formula>1</formula>
    </cfRule>
  </conditionalFormatting>
  <conditionalFormatting sqref="E78">
    <cfRule type="cellIs" dxfId="8" priority="12" operator="equal">
      <formula>1</formula>
    </cfRule>
  </conditionalFormatting>
  <conditionalFormatting sqref="E85">
    <cfRule type="cellIs" dxfId="7" priority="11" operator="equal">
      <formula>1</formula>
    </cfRule>
  </conditionalFormatting>
  <conditionalFormatting sqref="E93">
    <cfRule type="cellIs" dxfId="6" priority="10" operator="equal">
      <formula>1</formula>
    </cfRule>
  </conditionalFormatting>
  <conditionalFormatting sqref="E102:E103">
    <cfRule type="cellIs" dxfId="5" priority="9" operator="equal">
      <formula>1</formula>
    </cfRule>
  </conditionalFormatting>
  <conditionalFormatting sqref="E140:E141">
    <cfRule type="cellIs" dxfId="4" priority="1" operator="equal">
      <formula>1</formula>
    </cfRule>
  </conditionalFormatting>
  <conditionalFormatting sqref="E157:E158">
    <cfRule type="cellIs" dxfId="3" priority="4" operator="equal">
      <formula>1</formula>
    </cfRule>
  </conditionalFormatting>
  <conditionalFormatting sqref="E159:V164">
    <cfRule type="cellIs" dxfId="2" priority="17" operator="equal">
      <formula>0</formula>
    </cfRule>
  </conditionalFormatting>
  <conditionalFormatting sqref="E79:AK84">
    <cfRule type="cellIs" dxfId="1" priority="28" operator="equal">
      <formula>0</formula>
    </cfRule>
  </conditionalFormatting>
  <conditionalFormatting sqref="M149:V156">
    <cfRule type="cellIs" dxfId="0" priority="16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Upplýsingar | Info</vt:lpstr>
      <vt:lpstr>Skuldbindingar | Obligations</vt:lpstr>
      <vt:lpstr>Losun | Emissions</vt:lpstr>
      <vt:lpstr>Talnagögn | Numerical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Chanee Jónsdóttir Thianthong</dc:creator>
  <cp:lastModifiedBy>Chanee Jónsdóttir Thianthong - UST</cp:lastModifiedBy>
  <dcterms:created xsi:type="dcterms:W3CDTF">2023-07-06T14:35:34Z</dcterms:created>
  <dcterms:modified xsi:type="dcterms:W3CDTF">2024-06-18T16:44:42Z</dcterms:modified>
</cp:coreProperties>
</file>